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_convertis\D13\D13_03\13_03_3\"/>
    </mc:Choice>
  </mc:AlternateContent>
  <xr:revisionPtr revIDLastSave="0" documentId="8_{0C7F622D-FE0E-4894-911F-844897783F5E}" xr6:coauthVersionLast="47" xr6:coauthVersionMax="47" xr10:uidLastSave="{00000000-0000-0000-0000-000000000000}"/>
  <bookViews>
    <workbookView xWindow="-120" yWindow="-120" windowWidth="29040" windowHeight="15720" tabRatio="852" xr2:uid="{CB1F99D1-E39C-4D87-A6E7-4BCC67AD2563}"/>
  </bookViews>
  <sheets>
    <sheet name="2010-... " sheetId="65" r:id="rId1"/>
    <sheet name="2010-2019" sheetId="64" r:id="rId2"/>
    <sheet name="2001-2009" sheetId="63" r:id="rId3"/>
  </sheets>
  <definedNames>
    <definedName name="_xlnm.Print_Titles" localSheetId="2">'2001-2009'!$1:$10</definedName>
    <definedName name="_xlnm.Print_Titles" localSheetId="0">'2010-... '!$1:$10</definedName>
    <definedName name="_xlnm.Print_Titles" localSheetId="1">'2010-2019'!$1:$10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63" l="1"/>
  <c r="L40" i="63"/>
  <c r="L37" i="63"/>
  <c r="L76" i="63" s="1"/>
  <c r="L30" i="63"/>
  <c r="L26" i="63"/>
  <c r="L65" i="63" s="1"/>
  <c r="L21" i="63"/>
  <c r="L74" i="63" s="1"/>
  <c r="L12" i="63"/>
  <c r="L58" i="63" s="1"/>
  <c r="L57" i="63"/>
  <c r="L56" i="63"/>
  <c r="K21" i="63"/>
  <c r="K69" i="63"/>
  <c r="K12" i="63"/>
  <c r="K59" i="63"/>
  <c r="K58" i="63"/>
  <c r="E37" i="63"/>
  <c r="E36" i="63" s="1"/>
  <c r="E38" i="63"/>
  <c r="E39" i="63"/>
  <c r="D37" i="63"/>
  <c r="D38" i="63"/>
  <c r="D36" i="63" s="1"/>
  <c r="D39" i="63"/>
  <c r="E21" i="63"/>
  <c r="D21" i="63"/>
  <c r="E12" i="63"/>
  <c r="D12" i="63"/>
  <c r="J27" i="63"/>
  <c r="J31" i="63"/>
  <c r="J30" i="63" s="1"/>
  <c r="J21" i="63"/>
  <c r="J28" i="63"/>
  <c r="J26" i="63" s="1"/>
  <c r="J34" i="63"/>
  <c r="J40" i="63" s="1"/>
  <c r="J41" i="63"/>
  <c r="J12" i="63"/>
  <c r="F12" i="63"/>
  <c r="G12" i="63"/>
  <c r="F21" i="63"/>
  <c r="G21" i="63"/>
  <c r="D26" i="63"/>
  <c r="E26" i="63"/>
  <c r="F26" i="63"/>
  <c r="G26" i="63"/>
  <c r="F37" i="63"/>
  <c r="F38" i="63"/>
  <c r="F39" i="63"/>
  <c r="F36" i="63"/>
  <c r="G37" i="63"/>
  <c r="G36" i="63" s="1"/>
  <c r="G38" i="63"/>
  <c r="G39" i="63"/>
  <c r="D30" i="63"/>
  <c r="E30" i="63"/>
  <c r="F30" i="63"/>
  <c r="G30" i="63"/>
  <c r="E45" i="63"/>
  <c r="F45" i="63"/>
  <c r="G45" i="63"/>
  <c r="E46" i="63"/>
  <c r="F46" i="63"/>
  <c r="G46" i="63"/>
  <c r="G48" i="63"/>
  <c r="E49" i="63"/>
  <c r="F49" i="63"/>
  <c r="G49" i="63"/>
  <c r="K65" i="63"/>
  <c r="K75" i="63"/>
  <c r="K51" i="63"/>
  <c r="K56" i="63"/>
  <c r="K68" i="63"/>
  <c r="K57" i="63"/>
  <c r="K53" i="63"/>
  <c r="K54" i="63"/>
  <c r="K70" i="63"/>
  <c r="K60" i="63"/>
  <c r="K79" i="63"/>
  <c r="K67" i="63"/>
  <c r="K80" i="63"/>
  <c r="K76" i="63"/>
  <c r="K66" i="63"/>
  <c r="K73" i="63"/>
  <c r="K62" i="63"/>
  <c r="K74" i="63"/>
  <c r="K63" i="63"/>
  <c r="L63" i="63" l="1"/>
  <c r="L66" i="63"/>
  <c r="J37" i="63"/>
  <c r="J36" i="63" s="1"/>
  <c r="L36" i="63"/>
  <c r="L75" i="63" s="1"/>
  <c r="L79" i="63"/>
  <c r="L69" i="63"/>
  <c r="L51" i="63"/>
  <c r="L68" i="63"/>
  <c r="L73" i="63"/>
  <c r="L67" i="63"/>
  <c r="L54" i="63"/>
  <c r="L60" i="63"/>
  <c r="L59" i="63"/>
  <c r="L53" i="63"/>
  <c r="L80" i="63"/>
  <c r="L62" i="63"/>
  <c r="L70" i="63"/>
</calcChain>
</file>

<file path=xl/sharedStrings.xml><?xml version="1.0" encoding="utf-8"?>
<sst xmlns="http://schemas.openxmlformats.org/spreadsheetml/2006/main" count="380" uniqueCount="65">
  <si>
    <t>Total</t>
  </si>
  <si>
    <t>…</t>
  </si>
  <si>
    <t>Canton de Genève</t>
  </si>
  <si>
    <t>Hommes</t>
  </si>
  <si>
    <t>Femmes</t>
  </si>
  <si>
    <t>Personnes</t>
  </si>
  <si>
    <t>Situation au 31 décembre</t>
  </si>
  <si>
    <r>
      <t>Source</t>
    </r>
    <r>
      <rPr>
        <i/>
        <sz val="8"/>
        <rFont val="Arial Narrow"/>
        <family val="2"/>
      </rPr>
      <t xml:space="preserve"> : Hospice général</t>
    </r>
  </si>
  <si>
    <t>///</t>
  </si>
  <si>
    <t>Dossiers</t>
  </si>
  <si>
    <t xml:space="preserve">(1) Assistance avec ou sans apport financier. </t>
  </si>
  <si>
    <t>18 - 62 ans</t>
  </si>
  <si>
    <t>63 ans ou plus</t>
  </si>
  <si>
    <t>Office cantonal de la statistique - OCSTAT</t>
  </si>
  <si>
    <t>64 ans ou plus</t>
  </si>
  <si>
    <t>18 - 63 ans</t>
  </si>
  <si>
    <t>Selon la nationalité du titulaire du dossier</t>
  </si>
  <si>
    <t>Afrique</t>
  </si>
  <si>
    <t>Asie</t>
  </si>
  <si>
    <t>Autres</t>
  </si>
  <si>
    <t>Selon le permis</t>
  </si>
  <si>
    <t>Selon le sexe et le groupe d'âges</t>
  </si>
  <si>
    <t xml:space="preserve">  0 - 17 ans</t>
  </si>
  <si>
    <t>18 - 64 ans</t>
  </si>
  <si>
    <t>65 ans ou plus</t>
  </si>
  <si>
    <t>Selon le type d'hébergement</t>
  </si>
  <si>
    <t>Logements</t>
  </si>
  <si>
    <t>Personnes hébergées</t>
  </si>
  <si>
    <t>Hébergement individuel avec ou sans encadrement</t>
  </si>
  <si>
    <t>(4) Pour 2005 et 2006, y compris les logements d'aide d'urgence.</t>
  </si>
  <si>
    <t>(5) Nombre de personnes pouvant être accueillies (capacité théorique).</t>
  </si>
  <si>
    <t>Lits (5)</t>
  </si>
  <si>
    <t>Nombre de dossiers et de personnes</t>
  </si>
  <si>
    <t>Répartition des dossiers et des personnes en %</t>
  </si>
  <si>
    <t>Hébergement collectif (4)</t>
  </si>
  <si>
    <t>18 - 62 ans (femmes) / 18 - 64 ans (hommes)</t>
  </si>
  <si>
    <t>63 ans ou plus (femmes) / 65 ans ou plus (hommes)</t>
  </si>
  <si>
    <t>18 - 63 ans (femmes) / 18 - 64 ans (hommes)</t>
  </si>
  <si>
    <t>64 ans ou plus (femmes) / 65 ans ou plus (hommes)</t>
  </si>
  <si>
    <t>Requérants d'asile et autres (2)</t>
  </si>
  <si>
    <t>Personnes admises provisoirement et refus d'asile (3)</t>
  </si>
  <si>
    <t>Date de mise à jour : 18.11.2009</t>
  </si>
  <si>
    <t>Requérants d'asile et personnes admises provisoirement, aidés par l'Hospice général, selon quelques caractères</t>
  </si>
  <si>
    <t xml:space="preserve">Hébergement collectif </t>
  </si>
  <si>
    <r>
      <t xml:space="preserve">démographiques, </t>
    </r>
    <r>
      <rPr>
        <b/>
        <sz val="10"/>
        <rFont val="Arial Narrow"/>
        <family val="2"/>
      </rPr>
      <t>de 2001 à 2009</t>
    </r>
    <r>
      <rPr>
        <sz val="10"/>
        <rFont val="Arial Narrow"/>
        <family val="2"/>
      </rPr>
      <t xml:space="preserve"> (1)</t>
    </r>
  </si>
  <si>
    <t>(2) Permis N, permis B/C/CH et ETSP (étrangers sans permis) logés par l'Aide aux Requérants d'Asile (financée par la Confédération ou le canton).</t>
  </si>
  <si>
    <t>Europe balkanique</t>
  </si>
  <si>
    <t>Répartition des dossiers et des personnes, en %</t>
  </si>
  <si>
    <t>(3) Permis F (admission provisoire individuelle), les personne avec un délais de départ (EXO) jusqu'au 31 décembre 2007 et les personne à l'aide d'urgence.</t>
  </si>
  <si>
    <t>(3) Permis F (admission provisoire individuelle) et personnes à l'aide d'urgence.</t>
  </si>
  <si>
    <t xml:space="preserve">(4) La capacité d'hébergement correspond au nombre de places disponibles. Pour l'hébergement individuel, des places bloquées pour raisons opérationnelles (travaux, </t>
  </si>
  <si>
    <t>(2) Permis N, ETSP (étrangers sans permis), réfugiés B et F, permis B et C, Suisses logés par l'Aide aux migrants (financée par la Confédération ou le canton).</t>
  </si>
  <si>
    <t xml:space="preserve">      situations médicales, etc.) peuvent diminuer la capacité d'hébergement. Ce chiffre inclut également les logements des personnes aidées financièrement qui disposent</t>
  </si>
  <si>
    <t>T 13.03.3.11</t>
  </si>
  <si>
    <t>Personnes hébergées (5)</t>
  </si>
  <si>
    <t>(5) Cumul des personnes ayant été aidées durant le mois observé.</t>
  </si>
  <si>
    <t>Capacité d'hébergement (4) (r)</t>
  </si>
  <si>
    <t xml:space="preserve">      d'un bail en leur nom propre ou logées dans des foyers hors de l'Hospice général.</t>
  </si>
  <si>
    <t>Requérants d'asile, personnes admises provisoirement et autres statuts, aidés par l'Hospice général, selon quelques caractères</t>
  </si>
  <si>
    <t>Permis S (6)</t>
  </si>
  <si>
    <t>(6) Permis S (permis sous statut de protection).</t>
  </si>
  <si>
    <t>Date de mise à jour : 21.06.2023</t>
  </si>
  <si>
    <r>
      <t>démographiques, de 2010 à 2019</t>
    </r>
    <r>
      <rPr>
        <sz val="10"/>
        <rFont val="Arial Narrow"/>
        <family val="2"/>
      </rPr>
      <t xml:space="preserve"> (1)</t>
    </r>
  </si>
  <si>
    <r>
      <t>démographiques, depuis 2020</t>
    </r>
    <r>
      <rPr>
        <sz val="10"/>
        <rFont val="Arial Narrow"/>
        <family val="2"/>
      </rPr>
      <t xml:space="preserve"> (1)</t>
    </r>
  </si>
  <si>
    <t>Date de mise à jour : 18.07.2025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</si>
</sst>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1" formatCode="0.0"/>
    <numFmt numFmtId="172" formatCode="&quot;- &quot;#,##0"/>
    <numFmt numFmtId="174" formatCode="#,##0.0"/>
  </numFmts>
  <fonts count="17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i/>
      <sz val="8"/>
      <color indexed="48"/>
      <name val="Arial Narrow"/>
      <family val="2"/>
    </font>
    <font>
      <sz val="8"/>
      <color indexed="38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9" fontId="1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95">
    <xf numFmtId="0" fontId="0" fillId="0" borderId="0" xfId="0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3" fontId="5" fillId="0" borderId="0" xfId="0" applyNumberFormat="1" applyFont="1" applyBorder="1" applyAlignment="1"/>
    <xf numFmtId="3" fontId="1" fillId="0" borderId="0" xfId="0" applyNumberFormat="1" applyFont="1" applyBorder="1"/>
    <xf numFmtId="3" fontId="4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left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/>
    <xf numFmtId="1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Fill="1" applyAlignment="1">
      <alignment horizontal="right"/>
    </xf>
    <xf numFmtId="0" fontId="4" fillId="0" borderId="0" xfId="0" applyNumberFormat="1" applyFont="1"/>
    <xf numFmtId="3" fontId="1" fillId="0" borderId="0" xfId="0" applyNumberFormat="1" applyFont="1" applyAlignment="1"/>
    <xf numFmtId="0" fontId="0" fillId="0" borderId="0" xfId="0" applyBorder="1"/>
    <xf numFmtId="1" fontId="1" fillId="0" borderId="0" xfId="0" applyNumberFormat="1" applyFont="1" applyBorder="1" applyAlignment="1">
      <alignment horizontal="right"/>
    </xf>
    <xf numFmtId="3" fontId="4" fillId="0" borderId="0" xfId="0" applyNumberFormat="1" applyFont="1" applyAlignment="1"/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/>
    <xf numFmtId="3" fontId="5" fillId="0" borderId="1" xfId="0" applyNumberFormat="1" applyFont="1" applyBorder="1" applyAlignment="1"/>
    <xf numFmtId="3" fontId="1" fillId="0" borderId="1" xfId="0" applyNumberFormat="1" applyFont="1" applyBorder="1" applyAlignment="1"/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" fontId="1" fillId="0" borderId="1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1" fontId="1" fillId="0" borderId="0" xfId="0" applyNumberFormat="1" applyFont="1" applyBorder="1" applyAlignment="1">
      <alignment horizontal="left" vertical="top"/>
    </xf>
    <xf numFmtId="171" fontId="1" fillId="0" borderId="0" xfId="0" applyNumberFormat="1" applyFont="1" applyBorder="1" applyAlignment="1">
      <alignment vertical="top"/>
    </xf>
    <xf numFmtId="171" fontId="1" fillId="0" borderId="0" xfId="0" applyNumberFormat="1" applyFont="1" applyFill="1" applyBorder="1" applyAlignment="1">
      <alignment vertical="top"/>
    </xf>
    <xf numFmtId="0" fontId="2" fillId="0" borderId="0" xfId="0" applyNumberFormat="1" applyFont="1" applyAlignment="1">
      <alignment horizontal="left"/>
    </xf>
    <xf numFmtId="1" fontId="3" fillId="0" borderId="0" xfId="0" quotePrefix="1" applyNumberFormat="1" applyFont="1" applyBorder="1" applyAlignment="1">
      <alignment horizontal="left"/>
    </xf>
    <xf numFmtId="172" fontId="1" fillId="0" borderId="0" xfId="0" applyNumberFormat="1" applyFont="1" applyBorder="1" applyAlignment="1"/>
    <xf numFmtId="1" fontId="1" fillId="0" borderId="0" xfId="0" applyNumberFormat="1" applyFont="1"/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/>
    <xf numFmtId="1" fontId="6" fillId="0" borderId="0" xfId="0" applyNumberFormat="1" applyFont="1" applyBorder="1" applyAlignment="1">
      <alignment horizontal="left"/>
    </xf>
    <xf numFmtId="3" fontId="9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left"/>
    </xf>
    <xf numFmtId="3" fontId="9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1" fillId="0" borderId="0" xfId="0" applyFont="1" applyBorder="1"/>
    <xf numFmtId="0" fontId="0" fillId="0" borderId="2" xfId="0" applyBorder="1"/>
    <xf numFmtId="0" fontId="1" fillId="0" borderId="2" xfId="0" applyFont="1" applyBorder="1"/>
    <xf numFmtId="3" fontId="1" fillId="0" borderId="3" xfId="0" applyNumberFormat="1" applyFont="1" applyBorder="1" applyAlignment="1">
      <alignment horizontal="right"/>
    </xf>
    <xf numFmtId="1" fontId="12" fillId="0" borderId="0" xfId="0" applyNumberFormat="1" applyFont="1" applyBorder="1" applyAlignment="1">
      <alignment horizontal="left"/>
    </xf>
    <xf numFmtId="3" fontId="9" fillId="0" borderId="0" xfId="0" applyNumberFormat="1" applyFont="1" applyBorder="1" applyAlignment="1">
      <alignment horizontal="left"/>
    </xf>
    <xf numFmtId="3" fontId="9" fillId="0" borderId="0" xfId="0" applyNumberFormat="1" applyFont="1" applyAlignment="1"/>
    <xf numFmtId="1" fontId="9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left"/>
    </xf>
    <xf numFmtId="3" fontId="9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Alignment="1"/>
    <xf numFmtId="3" fontId="9" fillId="0" borderId="0" xfId="0" applyNumberFormat="1" applyFont="1" applyFill="1" applyAlignment="1">
      <alignment horizontal="right"/>
    </xf>
    <xf numFmtId="1" fontId="7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 indent="1"/>
    </xf>
    <xf numFmtId="3" fontId="1" fillId="0" borderId="0" xfId="0" applyNumberFormat="1" applyFont="1" applyFill="1" applyBorder="1"/>
    <xf numFmtId="0" fontId="4" fillId="0" borderId="0" xfId="0" applyNumberFormat="1" applyFont="1" applyAlignment="1"/>
    <xf numFmtId="174" fontId="9" fillId="0" borderId="0" xfId="0" applyNumberFormat="1" applyFont="1" applyFill="1" applyBorder="1" applyAlignment="1">
      <alignment horizontal="right"/>
    </xf>
    <xf numFmtId="174" fontId="1" fillId="0" borderId="0" xfId="0" applyNumberFormat="1" applyFont="1" applyAlignment="1">
      <alignment horizontal="right"/>
    </xf>
    <xf numFmtId="174" fontId="1" fillId="0" borderId="0" xfId="0" applyNumberFormat="1" applyFont="1" applyBorder="1" applyAlignment="1">
      <alignment horizontal="right"/>
    </xf>
    <xf numFmtId="174" fontId="9" fillId="0" borderId="0" xfId="0" applyNumberFormat="1" applyFont="1" applyBorder="1" applyAlignment="1">
      <alignment horizontal="right"/>
    </xf>
    <xf numFmtId="174" fontId="1" fillId="0" borderId="0" xfId="0" applyNumberFormat="1" applyFont="1" applyFill="1" applyAlignment="1">
      <alignment horizontal="right"/>
    </xf>
    <xf numFmtId="174" fontId="1" fillId="0" borderId="0" xfId="0" applyNumberFormat="1" applyFont="1" applyFill="1" applyBorder="1" applyAlignment="1">
      <alignment horizontal="right"/>
    </xf>
    <xf numFmtId="174" fontId="6" fillId="0" borderId="0" xfId="0" applyNumberFormat="1" applyFont="1" applyBorder="1" applyAlignment="1">
      <alignment horizontal="right"/>
    </xf>
    <xf numFmtId="174" fontId="9" fillId="0" borderId="0" xfId="0" applyNumberFormat="1" applyFont="1" applyAlignment="1">
      <alignment horizontal="right"/>
    </xf>
    <xf numFmtId="174" fontId="9" fillId="0" borderId="0" xfId="0" applyNumberFormat="1" applyFont="1" applyFill="1" applyAlignment="1">
      <alignment horizontal="right"/>
    </xf>
    <xf numFmtId="174" fontId="1" fillId="0" borderId="0" xfId="0" applyNumberFormat="1" applyFont="1" applyAlignment="1"/>
    <xf numFmtId="174" fontId="6" fillId="0" borderId="0" xfId="0" applyNumberFormat="1" applyFont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174" fontId="6" fillId="0" borderId="0" xfId="0" applyNumberFormat="1" applyFont="1" applyFill="1" applyBorder="1" applyAlignment="1">
      <alignment horizontal="right"/>
    </xf>
    <xf numFmtId="3" fontId="13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3" fontId="15" fillId="0" borderId="0" xfId="0" applyNumberFormat="1" applyFont="1" applyFill="1" applyAlignment="1">
      <alignment horizontal="right"/>
    </xf>
    <xf numFmtId="3" fontId="15" fillId="0" borderId="0" xfId="0" applyNumberFormat="1" applyFont="1" applyBorder="1" applyAlignment="1">
      <alignment horizontal="right"/>
    </xf>
    <xf numFmtId="3" fontId="15" fillId="0" borderId="0" xfId="0" applyNumberFormat="1" applyFont="1" applyBorder="1" applyAlignment="1"/>
    <xf numFmtId="3" fontId="15" fillId="0" borderId="0" xfId="0" applyNumberFormat="1" applyFont="1" applyAlignment="1"/>
    <xf numFmtId="174" fontId="6" fillId="0" borderId="0" xfId="0" applyNumberFormat="1" applyFont="1" applyFill="1" applyAlignment="1">
      <alignment horizontal="right"/>
    </xf>
    <xf numFmtId="3" fontId="6" fillId="0" borderId="0" xfId="0" applyNumberFormat="1" applyFont="1" applyFill="1" applyBorder="1"/>
    <xf numFmtId="3" fontId="0" fillId="0" borderId="0" xfId="0" applyNumberFormat="1" applyFont="1" applyFill="1" applyBorder="1"/>
    <xf numFmtId="3" fontId="6" fillId="0" borderId="0" xfId="0" applyNumberFormat="1" applyFont="1" applyFill="1"/>
    <xf numFmtId="3" fontId="9" fillId="0" borderId="0" xfId="0" applyNumberFormat="1" applyFont="1" applyFill="1" applyBorder="1" applyAlignment="1">
      <alignment horizontal="left"/>
    </xf>
    <xf numFmtId="3" fontId="6" fillId="0" borderId="0" xfId="1" applyNumberFormat="1" applyFont="1" applyFill="1" applyBorder="1"/>
    <xf numFmtId="3" fontId="6" fillId="0" borderId="0" xfId="1" applyNumberFormat="1" applyFont="1" applyFill="1"/>
    <xf numFmtId="1" fontId="6" fillId="0" borderId="0" xfId="0" applyNumberFormat="1" applyFont="1" applyBorder="1" applyAlignment="1">
      <alignment horizontal="left" indent="1"/>
    </xf>
    <xf numFmtId="1" fontId="6" fillId="0" borderId="0" xfId="1" applyNumberFormat="1" applyFont="1" applyBorder="1" applyAlignment="1">
      <alignment horizontal="left" indent="1"/>
    </xf>
    <xf numFmtId="3" fontId="16" fillId="0" borderId="0" xfId="0" applyNumberFormat="1" applyFont="1" applyFill="1" applyBorder="1" applyAlignment="1">
      <alignment horizontal="right"/>
    </xf>
    <xf numFmtId="3" fontId="16" fillId="0" borderId="0" xfId="0" applyNumberFormat="1" applyFont="1" applyFill="1" applyAlignment="1">
      <alignment horizontal="right"/>
    </xf>
    <xf numFmtId="3" fontId="16" fillId="0" borderId="0" xfId="0" applyNumberFormat="1" applyFont="1" applyFill="1" applyAlignment="1"/>
  </cellXfs>
  <cellStyles count="5">
    <cellStyle name="Normal" xfId="0" builtinId="0"/>
    <cellStyle name="Normal 2" xfId="1" xr:uid="{7BE9021F-35E4-48B6-8880-7CE3BA8B706A}"/>
    <cellStyle name="Pourcentage 2" xfId="2" xr:uid="{1122BDAA-250D-4F69-B700-0261D4E6D704}"/>
    <cellStyle name="Pourcentage 2 2" xfId="3" xr:uid="{1B9F3993-B8E9-4940-B7F4-112FF5E0AEF7}"/>
    <cellStyle name="Pourcentage 3" xfId="4" xr:uid="{BC8C6D87-F56B-43BC-9FF5-A7D9A76B44D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0</xdr:row>
      <xdr:rowOff>0</xdr:rowOff>
    </xdr:from>
    <xdr:to>
      <xdr:col>11</xdr:col>
      <xdr:colOff>0</xdr:colOff>
      <xdr:row>1</xdr:row>
      <xdr:rowOff>47625</xdr:rowOff>
    </xdr:to>
    <xdr:pic>
      <xdr:nvPicPr>
        <xdr:cNvPr id="66567" name="Picture 2" descr="logo stat-ge">
          <a:extLst>
            <a:ext uri="{FF2B5EF4-FFF2-40B4-BE49-F238E27FC236}">
              <a16:creationId xmlns:a16="http://schemas.microsoft.com/office/drawing/2014/main" id="{D2EC5F3F-BF57-8195-6824-24C4346B9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0</xdr:rowOff>
    </xdr:from>
    <xdr:to>
      <xdr:col>10</xdr:col>
      <xdr:colOff>419100</xdr:colOff>
      <xdr:row>1</xdr:row>
      <xdr:rowOff>47625</xdr:rowOff>
    </xdr:to>
    <xdr:pic>
      <xdr:nvPicPr>
        <xdr:cNvPr id="65623" name="Picture 2" descr="logo stat-ge">
          <a:extLst>
            <a:ext uri="{FF2B5EF4-FFF2-40B4-BE49-F238E27FC236}">
              <a16:creationId xmlns:a16="http://schemas.microsoft.com/office/drawing/2014/main" id="{30AED749-7287-A373-1FB6-6679D4AA2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0</xdr:col>
      <xdr:colOff>361950</xdr:colOff>
      <xdr:row>0</xdr:row>
      <xdr:rowOff>0</xdr:rowOff>
    </xdr:to>
    <xdr:sp macro="" textlink="">
      <xdr:nvSpPr>
        <xdr:cNvPr id="616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A05165-2BAD-BD38-376A-603E54ACDF42}"/>
            </a:ext>
          </a:extLst>
        </xdr:cNvPr>
        <xdr:cNvSpPr>
          <a:spLocks noChangeArrowheads="1"/>
        </xdr:cNvSpPr>
      </xdr:nvSpPr>
      <xdr:spPr bwMode="auto">
        <a:xfrm>
          <a:off x="76200" y="0"/>
          <a:ext cx="28575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</xdr:colOff>
      <xdr:row>0</xdr:row>
      <xdr:rowOff>0</xdr:rowOff>
    </xdr:from>
    <xdr:to>
      <xdr:col>11</xdr:col>
      <xdr:colOff>419100</xdr:colOff>
      <xdr:row>1</xdr:row>
      <xdr:rowOff>47625</xdr:rowOff>
    </xdr:to>
    <xdr:pic>
      <xdr:nvPicPr>
        <xdr:cNvPr id="61610" name="Picture 2" descr="logo stat-ge">
          <a:extLst>
            <a:ext uri="{FF2B5EF4-FFF2-40B4-BE49-F238E27FC236}">
              <a16:creationId xmlns:a16="http://schemas.microsoft.com/office/drawing/2014/main" id="{A9541C60-28AA-660B-7204-257886EDF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1DEA1-2A7A-4D3C-945C-2A74CFF1FA92}">
  <dimension ref="A1:K87"/>
  <sheetViews>
    <sheetView tabSelected="1" zoomScaleNormal="100" workbookViewId="0">
      <pane ySplit="10" topLeftCell="A11" activePane="bottomLeft" state="frozen"/>
      <selection pane="bottomLeft" activeCell="L1" sqref="L1"/>
    </sheetView>
  </sheetViews>
  <sheetFormatPr baseColWidth="10" defaultColWidth="16" defaultRowHeight="9.9499999999999993" customHeight="1" x14ac:dyDescent="0.25"/>
  <cols>
    <col min="1" max="1" width="46.3984375" style="35" customWidth="1"/>
    <col min="2" max="11" width="9" style="2" customWidth="1"/>
    <col min="12" max="16384" width="16" style="2"/>
  </cols>
  <sheetData>
    <row r="1" spans="1:11" s="12" customFormat="1" ht="34.5" customHeight="1" x14ac:dyDescent="0.25">
      <c r="A1" s="44" t="s">
        <v>13</v>
      </c>
      <c r="B1"/>
      <c r="C1"/>
      <c r="D1"/>
      <c r="E1"/>
      <c r="F1" s="18"/>
      <c r="G1" s="18"/>
      <c r="H1" s="18"/>
      <c r="I1" s="18"/>
      <c r="J1" s="46"/>
      <c r="K1" s="46"/>
    </row>
    <row r="2" spans="1:11" s="12" customFormat="1" ht="5.0999999999999996" customHeight="1" thickBot="1" x14ac:dyDescent="0.3">
      <c r="A2" s="47"/>
      <c r="B2" s="47"/>
      <c r="C2" s="47"/>
      <c r="D2" s="47"/>
      <c r="E2" s="47"/>
      <c r="F2" s="47"/>
      <c r="G2" s="47"/>
      <c r="H2" s="47"/>
      <c r="I2" s="47"/>
      <c r="J2" s="48"/>
      <c r="K2" s="47"/>
    </row>
    <row r="3" spans="1:11" s="17" customFormat="1" ht="39.950000000000003" customHeight="1" x14ac:dyDescent="0.25">
      <c r="A3" s="62" t="s">
        <v>58</v>
      </c>
    </row>
    <row r="4" spans="1:11" s="20" customFormat="1" ht="15" customHeight="1" x14ac:dyDescent="0.2">
      <c r="A4" s="16" t="s">
        <v>63</v>
      </c>
      <c r="J4" s="6"/>
      <c r="K4" s="6" t="s">
        <v>53</v>
      </c>
    </row>
    <row r="5" spans="1:11" s="22" customFormat="1" ht="15.95" customHeight="1" x14ac:dyDescent="0.25">
      <c r="A5" s="10" t="s">
        <v>6</v>
      </c>
      <c r="F5" s="21"/>
      <c r="G5" s="21"/>
      <c r="H5" s="21"/>
      <c r="I5" s="21"/>
      <c r="J5" s="21"/>
      <c r="K5" s="21" t="s">
        <v>2</v>
      </c>
    </row>
    <row r="6" spans="1:11" s="17" customFormat="1" ht="3.95" customHeight="1" x14ac:dyDescent="0.25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s="17" customFormat="1" ht="3.75" customHeight="1" x14ac:dyDescent="0.25">
      <c r="A7" s="4"/>
    </row>
    <row r="8" spans="1:11" s="26" customFormat="1" ht="12" customHeight="1" x14ac:dyDescent="0.25">
      <c r="A8" s="13"/>
      <c r="B8" s="25">
        <v>2020</v>
      </c>
      <c r="C8" s="19">
        <v>2021</v>
      </c>
      <c r="D8" s="25">
        <v>2022</v>
      </c>
      <c r="E8" s="25">
        <v>2023</v>
      </c>
      <c r="F8" s="19">
        <v>2024</v>
      </c>
      <c r="G8" s="25">
        <v>2025</v>
      </c>
      <c r="H8" s="25">
        <v>2026</v>
      </c>
      <c r="I8" s="19">
        <v>2027</v>
      </c>
      <c r="J8" s="25">
        <v>2028</v>
      </c>
      <c r="K8" s="19">
        <v>2029</v>
      </c>
    </row>
    <row r="9" spans="1:11" s="14" customFormat="1" ht="3.95" customHeight="1" x14ac:dyDescent="0.25">
      <c r="A9" s="27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s="14" customFormat="1" ht="3.95" customHeight="1" x14ac:dyDescent="0.25">
      <c r="A10" s="19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s="14" customFormat="1" ht="20.100000000000001" customHeight="1" x14ac:dyDescent="0.25">
      <c r="A11" s="50" t="s">
        <v>32</v>
      </c>
      <c r="B11" s="55"/>
      <c r="C11" s="7"/>
      <c r="D11" s="7"/>
      <c r="E11" s="7"/>
      <c r="F11" s="7"/>
      <c r="G11" s="7"/>
      <c r="H11" s="7"/>
      <c r="I11" s="65"/>
      <c r="J11" s="7"/>
      <c r="K11" s="7"/>
    </row>
    <row r="12" spans="1:11" s="56" customFormat="1" ht="20.100000000000001" customHeight="1" x14ac:dyDescent="0.25">
      <c r="A12" s="53" t="s">
        <v>9</v>
      </c>
      <c r="B12" s="55">
        <v>3427</v>
      </c>
      <c r="C12" s="55">
        <v>3439</v>
      </c>
      <c r="D12" s="55">
        <v>5657</v>
      </c>
      <c r="E12" s="55">
        <v>5980</v>
      </c>
      <c r="F12" s="55">
        <v>6389</v>
      </c>
      <c r="G12" s="55"/>
      <c r="H12" s="55"/>
      <c r="I12" s="55"/>
      <c r="J12" s="55"/>
      <c r="K12" s="55"/>
    </row>
    <row r="13" spans="1:11" s="17" customFormat="1" ht="18" customHeight="1" x14ac:dyDescent="0.25">
      <c r="A13" s="40" t="s">
        <v>20</v>
      </c>
      <c r="B13" s="41"/>
      <c r="C13" s="78"/>
      <c r="D13" s="14"/>
      <c r="E13" s="14"/>
      <c r="F13" s="7"/>
      <c r="G13" s="7"/>
      <c r="H13" s="7"/>
      <c r="I13" s="55"/>
      <c r="J13" s="41"/>
      <c r="K13" s="55"/>
    </row>
    <row r="14" spans="1:11" s="17" customFormat="1" ht="15.95" customHeight="1" x14ac:dyDescent="0.25">
      <c r="A14" s="1" t="s">
        <v>39</v>
      </c>
      <c r="B14" s="42">
        <v>1786</v>
      </c>
      <c r="C14" s="79">
        <v>1803</v>
      </c>
      <c r="D14" s="8">
        <v>2077</v>
      </c>
      <c r="E14" s="8">
        <v>2154</v>
      </c>
      <c r="F14" s="8">
        <v>2356</v>
      </c>
      <c r="G14" s="8"/>
      <c r="H14" s="8"/>
      <c r="I14" s="74"/>
      <c r="J14" s="42"/>
      <c r="K14" s="74"/>
    </row>
    <row r="15" spans="1:11" s="17" customFormat="1" ht="12" customHeight="1" x14ac:dyDescent="0.25">
      <c r="A15" s="1" t="s">
        <v>40</v>
      </c>
      <c r="B15" s="42">
        <v>1641</v>
      </c>
      <c r="C15" s="79">
        <v>1636</v>
      </c>
      <c r="D15" s="8">
        <v>1588</v>
      </c>
      <c r="E15" s="8">
        <v>1729</v>
      </c>
      <c r="F15" s="8">
        <v>1749</v>
      </c>
      <c r="G15" s="8"/>
      <c r="H15" s="8"/>
      <c r="I15" s="74"/>
      <c r="J15" s="42"/>
      <c r="K15" s="74"/>
    </row>
    <row r="16" spans="1:11" s="17" customFormat="1" ht="12" customHeight="1" x14ac:dyDescent="0.25">
      <c r="A16" s="38" t="s">
        <v>59</v>
      </c>
      <c r="B16" s="42" t="s">
        <v>1</v>
      </c>
      <c r="C16" s="42" t="s">
        <v>1</v>
      </c>
      <c r="D16" s="42">
        <v>1992</v>
      </c>
      <c r="E16" s="42">
        <v>2097</v>
      </c>
      <c r="F16" s="42">
        <v>2284</v>
      </c>
      <c r="G16" s="42"/>
      <c r="H16" s="42"/>
      <c r="I16" s="42"/>
      <c r="J16" s="42"/>
      <c r="K16" s="74"/>
    </row>
    <row r="17" spans="1:11" s="17" customFormat="1" ht="18" customHeight="1" x14ac:dyDescent="0.25">
      <c r="A17" s="58" t="s">
        <v>16</v>
      </c>
      <c r="B17" s="41"/>
      <c r="C17" s="78"/>
      <c r="D17" s="14"/>
      <c r="E17" s="14"/>
      <c r="F17" s="7"/>
      <c r="G17" s="7"/>
      <c r="H17" s="7"/>
      <c r="I17" s="74"/>
      <c r="J17" s="39"/>
      <c r="K17" s="57"/>
    </row>
    <row r="18" spans="1:11" s="17" customFormat="1" ht="15.95" customHeight="1" x14ac:dyDescent="0.25">
      <c r="A18" s="1" t="s">
        <v>17</v>
      </c>
      <c r="B18" s="7">
        <v>1343</v>
      </c>
      <c r="C18" s="79">
        <v>1230</v>
      </c>
      <c r="D18" s="7">
        <v>1155</v>
      </c>
      <c r="E18" s="7">
        <v>1130</v>
      </c>
      <c r="F18" s="7">
        <v>1181</v>
      </c>
      <c r="G18" s="7"/>
      <c r="H18" s="7"/>
      <c r="I18" s="74"/>
      <c r="J18" s="15"/>
      <c r="K18" s="93"/>
    </row>
    <row r="19" spans="1:11" s="17" customFormat="1" ht="12" customHeight="1" x14ac:dyDescent="0.25">
      <c r="A19" s="1" t="s">
        <v>18</v>
      </c>
      <c r="B19" s="7">
        <v>1416</v>
      </c>
      <c r="C19" s="79">
        <v>1491</v>
      </c>
      <c r="D19" s="7">
        <v>1836</v>
      </c>
      <c r="E19" s="7">
        <v>2119</v>
      </c>
      <c r="F19" s="7">
        <v>2225</v>
      </c>
      <c r="G19" s="7"/>
      <c r="H19" s="7"/>
      <c r="I19" s="74"/>
      <c r="J19" s="15"/>
      <c r="K19" s="93"/>
    </row>
    <row r="20" spans="1:11" s="17" customFormat="1" ht="12" customHeight="1" x14ac:dyDescent="0.25">
      <c r="A20" s="1" t="s">
        <v>46</v>
      </c>
      <c r="B20" s="7">
        <v>169</v>
      </c>
      <c r="C20" s="79">
        <v>160</v>
      </c>
      <c r="D20" s="7">
        <v>153</v>
      </c>
      <c r="E20" s="7">
        <v>152</v>
      </c>
      <c r="F20" s="7">
        <v>158</v>
      </c>
      <c r="G20" s="7"/>
      <c r="H20" s="7"/>
      <c r="I20" s="74"/>
      <c r="J20" s="15"/>
      <c r="K20" s="93"/>
    </row>
    <row r="21" spans="1:11" s="17" customFormat="1" ht="12" customHeight="1" x14ac:dyDescent="0.25">
      <c r="A21" s="1" t="s">
        <v>19</v>
      </c>
      <c r="B21" s="7">
        <v>499</v>
      </c>
      <c r="C21" s="79">
        <v>558</v>
      </c>
      <c r="D21" s="7">
        <v>2513</v>
      </c>
      <c r="E21" s="7">
        <v>2579</v>
      </c>
      <c r="F21" s="7">
        <v>2825</v>
      </c>
      <c r="G21" s="7"/>
      <c r="H21" s="7"/>
      <c r="I21" s="74"/>
      <c r="J21" s="15"/>
      <c r="K21" s="93"/>
    </row>
    <row r="22" spans="1:11" s="56" customFormat="1" ht="20.100000000000001" customHeight="1" x14ac:dyDescent="0.25">
      <c r="A22" s="53" t="s">
        <v>5</v>
      </c>
      <c r="B22" s="57">
        <v>6265</v>
      </c>
      <c r="C22" s="57">
        <v>6355</v>
      </c>
      <c r="D22" s="57">
        <v>9774</v>
      </c>
      <c r="E22" s="57">
        <v>10177</v>
      </c>
      <c r="F22" s="57">
        <v>10847</v>
      </c>
      <c r="G22" s="57"/>
      <c r="H22" s="57"/>
      <c r="I22" s="55"/>
      <c r="J22" s="57"/>
      <c r="K22" s="57"/>
    </row>
    <row r="23" spans="1:11" s="17" customFormat="1" ht="18" customHeight="1" x14ac:dyDescent="0.25">
      <c r="A23" s="40" t="s">
        <v>20</v>
      </c>
      <c r="B23" s="41"/>
      <c r="C23" s="78"/>
      <c r="D23" s="14"/>
      <c r="E23" s="14"/>
      <c r="F23" s="7"/>
      <c r="I23" s="55"/>
      <c r="J23" s="39"/>
      <c r="K23" s="57"/>
    </row>
    <row r="24" spans="1:11" s="17" customFormat="1" ht="15.95" customHeight="1" x14ac:dyDescent="0.25">
      <c r="A24" s="1" t="s">
        <v>39</v>
      </c>
      <c r="B24" s="42">
        <v>3576</v>
      </c>
      <c r="C24" s="78">
        <v>3636</v>
      </c>
      <c r="D24" s="7">
        <v>3980</v>
      </c>
      <c r="E24" s="7">
        <v>4044</v>
      </c>
      <c r="F24" s="7">
        <v>4549</v>
      </c>
      <c r="G24" s="7"/>
      <c r="H24" s="7"/>
      <c r="I24" s="74"/>
      <c r="J24" s="36"/>
      <c r="K24" s="75"/>
    </row>
    <row r="25" spans="1:11" s="17" customFormat="1" ht="12" customHeight="1" x14ac:dyDescent="0.25">
      <c r="A25" s="1" t="s">
        <v>40</v>
      </c>
      <c r="B25" s="42">
        <v>2689</v>
      </c>
      <c r="C25" s="78">
        <v>2719</v>
      </c>
      <c r="D25" s="7">
        <v>2609</v>
      </c>
      <c r="E25" s="7">
        <v>2681</v>
      </c>
      <c r="F25" s="7">
        <v>2547</v>
      </c>
      <c r="G25" s="7"/>
      <c r="H25" s="7"/>
      <c r="I25" s="74"/>
      <c r="J25" s="36"/>
      <c r="K25" s="75"/>
    </row>
    <row r="26" spans="1:11" s="17" customFormat="1" ht="12" customHeight="1" x14ac:dyDescent="0.25">
      <c r="A26" s="38" t="s">
        <v>59</v>
      </c>
      <c r="B26" s="42" t="s">
        <v>1</v>
      </c>
      <c r="C26" s="42" t="s">
        <v>1</v>
      </c>
      <c r="D26" s="42">
        <v>3185</v>
      </c>
      <c r="E26" s="42">
        <v>3452</v>
      </c>
      <c r="F26" s="42">
        <v>3751</v>
      </c>
      <c r="G26" s="42"/>
      <c r="H26" s="42"/>
      <c r="I26" s="42"/>
      <c r="J26" s="42"/>
      <c r="K26" s="74"/>
    </row>
    <row r="27" spans="1:11" s="17" customFormat="1" ht="18" customHeight="1" x14ac:dyDescent="0.25">
      <c r="A27" s="58" t="s">
        <v>21</v>
      </c>
      <c r="B27" s="7"/>
      <c r="C27" s="78"/>
      <c r="D27" s="7"/>
      <c r="E27" s="7"/>
      <c r="F27" s="7"/>
      <c r="G27" s="7"/>
      <c r="H27" s="7"/>
      <c r="I27" s="74"/>
      <c r="J27" s="14"/>
      <c r="K27" s="92"/>
    </row>
    <row r="28" spans="1:11" s="37" customFormat="1" ht="18" customHeight="1" x14ac:dyDescent="0.25">
      <c r="A28" s="59" t="s">
        <v>3</v>
      </c>
      <c r="B28" s="75">
        <v>3503</v>
      </c>
      <c r="C28" s="42">
        <v>3563</v>
      </c>
      <c r="D28" s="42">
        <v>4884</v>
      </c>
      <c r="E28" s="42">
        <v>5239</v>
      </c>
      <c r="F28" s="42">
        <v>5617</v>
      </c>
      <c r="G28" s="42"/>
      <c r="H28" s="42"/>
      <c r="I28" s="74"/>
      <c r="J28" s="36"/>
      <c r="K28" s="75"/>
    </row>
    <row r="29" spans="1:11" s="17" customFormat="1" ht="15.95" customHeight="1" x14ac:dyDescent="0.25">
      <c r="A29" s="60" t="s">
        <v>22</v>
      </c>
      <c r="B29" s="7">
        <v>1044</v>
      </c>
      <c r="C29" s="42">
        <v>1128</v>
      </c>
      <c r="D29" s="42">
        <v>1681</v>
      </c>
      <c r="E29" s="7">
        <v>1824</v>
      </c>
      <c r="F29" s="7">
        <v>1849</v>
      </c>
      <c r="G29" s="42"/>
      <c r="H29" s="42"/>
      <c r="I29" s="74"/>
      <c r="J29" s="14"/>
      <c r="K29" s="93"/>
    </row>
    <row r="30" spans="1:11" s="17" customFormat="1" ht="12" customHeight="1" x14ac:dyDescent="0.25">
      <c r="A30" s="60" t="s">
        <v>23</v>
      </c>
      <c r="B30" s="7">
        <v>2402</v>
      </c>
      <c r="C30" s="42">
        <v>2376</v>
      </c>
      <c r="D30" s="42">
        <v>3021</v>
      </c>
      <c r="E30" s="14">
        <v>3222</v>
      </c>
      <c r="F30" s="14">
        <v>3550</v>
      </c>
      <c r="G30" s="7"/>
      <c r="H30" s="7"/>
      <c r="I30" s="74"/>
      <c r="J30" s="14"/>
      <c r="K30" s="93"/>
    </row>
    <row r="31" spans="1:11" s="17" customFormat="1" ht="12" customHeight="1" x14ac:dyDescent="0.25">
      <c r="A31" s="60" t="s">
        <v>24</v>
      </c>
      <c r="B31" s="7">
        <v>57</v>
      </c>
      <c r="C31" s="42">
        <v>59</v>
      </c>
      <c r="D31" s="42">
        <v>182</v>
      </c>
      <c r="E31" s="14">
        <v>193</v>
      </c>
      <c r="F31" s="7">
        <v>218</v>
      </c>
      <c r="G31" s="14"/>
      <c r="H31" s="14"/>
      <c r="I31" s="74"/>
      <c r="J31" s="14"/>
      <c r="K31" s="93"/>
    </row>
    <row r="32" spans="1:11" s="37" customFormat="1" ht="18" customHeight="1" x14ac:dyDescent="0.25">
      <c r="A32" s="59" t="s">
        <v>4</v>
      </c>
      <c r="B32" s="75">
        <v>2762</v>
      </c>
      <c r="C32" s="42">
        <v>2792</v>
      </c>
      <c r="D32" s="42">
        <v>4890</v>
      </c>
      <c r="E32" s="42">
        <v>4938</v>
      </c>
      <c r="F32" s="42">
        <v>5230</v>
      </c>
      <c r="G32" s="42"/>
      <c r="H32" s="42"/>
      <c r="I32" s="74"/>
      <c r="J32" s="36"/>
      <c r="K32" s="75"/>
    </row>
    <row r="33" spans="1:11" s="17" customFormat="1" ht="15.95" customHeight="1" x14ac:dyDescent="0.25">
      <c r="A33" s="60" t="s">
        <v>22</v>
      </c>
      <c r="B33" s="7">
        <v>979</v>
      </c>
      <c r="C33" s="42">
        <v>978</v>
      </c>
      <c r="D33" s="42">
        <v>1389</v>
      </c>
      <c r="E33" s="7">
        <v>1377</v>
      </c>
      <c r="F33" s="7">
        <v>1441</v>
      </c>
      <c r="G33" s="42"/>
      <c r="H33" s="42"/>
      <c r="I33" s="74"/>
      <c r="J33" s="14"/>
      <c r="K33" s="93"/>
    </row>
    <row r="34" spans="1:11" s="17" customFormat="1" ht="12" customHeight="1" x14ac:dyDescent="0.25">
      <c r="A34" s="60" t="s">
        <v>15</v>
      </c>
      <c r="B34" s="7">
        <v>1692</v>
      </c>
      <c r="C34" s="80">
        <v>1728</v>
      </c>
      <c r="D34" s="7">
        <v>3114</v>
      </c>
      <c r="E34" s="7">
        <v>3141</v>
      </c>
      <c r="F34" s="7">
        <v>3304</v>
      </c>
      <c r="G34" s="7"/>
      <c r="H34" s="7"/>
      <c r="I34" s="74"/>
      <c r="J34" s="7"/>
      <c r="K34" s="92"/>
    </row>
    <row r="35" spans="1:11" s="17" customFormat="1" ht="12" customHeight="1" x14ac:dyDescent="0.25">
      <c r="A35" s="60" t="s">
        <v>14</v>
      </c>
      <c r="B35" s="7">
        <v>91</v>
      </c>
      <c r="C35" s="80">
        <v>86</v>
      </c>
      <c r="D35" s="7">
        <v>387</v>
      </c>
      <c r="E35" s="7">
        <v>420</v>
      </c>
      <c r="F35" s="7">
        <v>485</v>
      </c>
      <c r="G35" s="7"/>
      <c r="H35" s="7"/>
      <c r="I35" s="74"/>
      <c r="J35" s="7"/>
      <c r="K35" s="92"/>
    </row>
    <row r="36" spans="1:11" s="37" customFormat="1" ht="18" customHeight="1" x14ac:dyDescent="0.25">
      <c r="A36" s="87" t="s">
        <v>0</v>
      </c>
      <c r="B36" s="57">
        <v>6265</v>
      </c>
      <c r="C36" s="39">
        <v>6355</v>
      </c>
      <c r="D36" s="39">
        <v>9774</v>
      </c>
      <c r="E36" s="39">
        <v>10177</v>
      </c>
      <c r="F36" s="39">
        <v>10847</v>
      </c>
      <c r="G36" s="41"/>
      <c r="H36" s="41"/>
      <c r="I36" s="55"/>
      <c r="J36" s="39"/>
      <c r="K36" s="57"/>
    </row>
    <row r="37" spans="1:11" s="17" customFormat="1" ht="15.95" customHeight="1" x14ac:dyDescent="0.25">
      <c r="A37" s="60" t="s">
        <v>22</v>
      </c>
      <c r="B37" s="15">
        <v>2023</v>
      </c>
      <c r="C37" s="80">
        <v>2106</v>
      </c>
      <c r="D37" s="7">
        <v>3070</v>
      </c>
      <c r="E37" s="7">
        <v>3201</v>
      </c>
      <c r="F37" s="7">
        <v>3290</v>
      </c>
      <c r="G37" s="36"/>
      <c r="H37" s="36"/>
      <c r="I37" s="74"/>
      <c r="J37" s="14"/>
      <c r="K37" s="93"/>
    </row>
    <row r="38" spans="1:11" s="17" customFormat="1" ht="12" customHeight="1" x14ac:dyDescent="0.25">
      <c r="A38" s="60" t="s">
        <v>37</v>
      </c>
      <c r="B38" s="8">
        <v>4094</v>
      </c>
      <c r="C38" s="80">
        <v>4104</v>
      </c>
      <c r="D38" s="7">
        <v>6135</v>
      </c>
      <c r="E38" s="7">
        <v>6363</v>
      </c>
      <c r="F38" s="7">
        <v>6854</v>
      </c>
      <c r="G38" s="7"/>
      <c r="H38" s="7"/>
      <c r="I38" s="74"/>
      <c r="J38" s="7"/>
      <c r="K38" s="92"/>
    </row>
    <row r="39" spans="1:11" s="17" customFormat="1" ht="12" customHeight="1" x14ac:dyDescent="0.25">
      <c r="A39" s="60" t="s">
        <v>38</v>
      </c>
      <c r="B39" s="8">
        <v>148</v>
      </c>
      <c r="C39" s="80">
        <v>145</v>
      </c>
      <c r="D39" s="7">
        <v>569</v>
      </c>
      <c r="E39" s="7">
        <v>613</v>
      </c>
      <c r="F39" s="7">
        <v>703</v>
      </c>
      <c r="G39" s="7"/>
      <c r="H39" s="7"/>
      <c r="I39" s="74"/>
      <c r="J39" s="7"/>
      <c r="K39" s="92"/>
    </row>
    <row r="40" spans="1:11" s="17" customFormat="1" ht="18" customHeight="1" x14ac:dyDescent="0.25">
      <c r="A40" s="40" t="s">
        <v>25</v>
      </c>
      <c r="B40" s="77"/>
      <c r="C40" s="81"/>
      <c r="D40" s="14"/>
      <c r="E40" s="14"/>
      <c r="F40" s="7"/>
      <c r="G40" s="7"/>
      <c r="H40" s="7"/>
      <c r="I40" s="7"/>
      <c r="J40" s="3"/>
      <c r="K40" s="93"/>
    </row>
    <row r="41" spans="1:11" s="17" customFormat="1" ht="15.95" customHeight="1" x14ac:dyDescent="0.25">
      <c r="A41" s="38" t="s">
        <v>43</v>
      </c>
      <c r="B41" s="77"/>
      <c r="C41" s="82"/>
      <c r="E41" s="14"/>
      <c r="F41" s="14"/>
      <c r="G41" s="7"/>
      <c r="H41" s="7"/>
      <c r="I41" s="14"/>
      <c r="K41" s="94"/>
    </row>
    <row r="42" spans="1:11" s="17" customFormat="1" ht="12" customHeight="1" x14ac:dyDescent="0.25">
      <c r="A42" s="60" t="s">
        <v>26</v>
      </c>
      <c r="B42" s="8">
        <v>13</v>
      </c>
      <c r="C42" s="79">
        <v>13</v>
      </c>
      <c r="D42" s="15">
        <v>24</v>
      </c>
      <c r="E42" s="15">
        <v>28</v>
      </c>
      <c r="F42" s="15">
        <v>31</v>
      </c>
      <c r="G42" s="14"/>
      <c r="H42" s="14"/>
      <c r="I42" s="15"/>
      <c r="J42" s="15"/>
      <c r="K42" s="93"/>
    </row>
    <row r="43" spans="1:11" s="17" customFormat="1" ht="12" customHeight="1" x14ac:dyDescent="0.25">
      <c r="A43" s="91" t="s">
        <v>56</v>
      </c>
      <c r="B43" s="8">
        <v>2391</v>
      </c>
      <c r="C43" s="79">
        <v>2365</v>
      </c>
      <c r="D43" s="14">
        <v>3816</v>
      </c>
      <c r="E43" s="14">
        <v>4378</v>
      </c>
      <c r="F43" s="14">
        <v>4551</v>
      </c>
      <c r="G43" s="15"/>
      <c r="H43" s="15"/>
      <c r="I43" s="14"/>
      <c r="J43" s="15"/>
      <c r="K43" s="93"/>
    </row>
    <row r="44" spans="1:11" s="17" customFormat="1" ht="12" customHeight="1" x14ac:dyDescent="0.25">
      <c r="A44" s="90" t="s">
        <v>54</v>
      </c>
      <c r="B44" s="8">
        <v>1994</v>
      </c>
      <c r="C44" s="79">
        <v>2068</v>
      </c>
      <c r="D44" s="15">
        <v>2985</v>
      </c>
      <c r="E44" s="14">
        <v>3448</v>
      </c>
      <c r="F44" s="14">
        <v>3520</v>
      </c>
      <c r="G44" s="14"/>
      <c r="H44" s="14"/>
      <c r="I44" s="36"/>
      <c r="J44" s="15"/>
      <c r="K44" s="93"/>
    </row>
    <row r="45" spans="1:11" s="37" customFormat="1" ht="15.95" customHeight="1" x14ac:dyDescent="0.25">
      <c r="A45" s="38" t="s">
        <v>28</v>
      </c>
      <c r="B45" s="8"/>
      <c r="C45" s="79"/>
      <c r="E45" s="36"/>
      <c r="F45" s="36"/>
      <c r="G45" s="36"/>
      <c r="H45" s="36"/>
      <c r="I45" s="36"/>
      <c r="J45" s="15"/>
      <c r="K45" s="93"/>
    </row>
    <row r="46" spans="1:11" s="17" customFormat="1" ht="12" customHeight="1" x14ac:dyDescent="0.25">
      <c r="A46" s="91" t="s">
        <v>56</v>
      </c>
      <c r="B46" s="8">
        <v>4409</v>
      </c>
      <c r="C46" s="79">
        <v>4569</v>
      </c>
      <c r="D46" s="15">
        <v>6924</v>
      </c>
      <c r="E46" s="15">
        <v>6988</v>
      </c>
      <c r="F46" s="15">
        <v>7431</v>
      </c>
      <c r="G46" s="36"/>
      <c r="H46" s="36"/>
      <c r="I46" s="15"/>
      <c r="J46" s="15"/>
      <c r="K46" s="93"/>
    </row>
    <row r="47" spans="1:11" s="17" customFormat="1" ht="12" customHeight="1" x14ac:dyDescent="0.25">
      <c r="A47" s="90" t="s">
        <v>54</v>
      </c>
      <c r="B47" s="8">
        <v>4271</v>
      </c>
      <c r="C47" s="79">
        <v>4287</v>
      </c>
      <c r="D47" s="15">
        <v>6789</v>
      </c>
      <c r="E47" s="14">
        <v>6729</v>
      </c>
      <c r="F47" s="14">
        <v>7327</v>
      </c>
      <c r="G47" s="15"/>
      <c r="H47" s="15"/>
      <c r="I47" s="36"/>
      <c r="J47" s="15"/>
      <c r="K47" s="93"/>
    </row>
    <row r="48" spans="1:11" s="17" customFormat="1" ht="20.100000000000001" customHeight="1" x14ac:dyDescent="0.25">
      <c r="A48" s="50" t="s">
        <v>47</v>
      </c>
      <c r="B48" s="63"/>
      <c r="C48" s="15"/>
      <c r="D48" s="15"/>
      <c r="E48" s="14"/>
      <c r="F48" s="14"/>
      <c r="G48" s="15"/>
      <c r="H48" s="15"/>
      <c r="I48" s="36"/>
      <c r="J48" s="15"/>
      <c r="K48" s="93"/>
    </row>
    <row r="49" spans="1:11" s="56" customFormat="1" ht="20.100000000000001" customHeight="1" x14ac:dyDescent="0.25">
      <c r="A49" s="53" t="s">
        <v>9</v>
      </c>
      <c r="B49" s="63">
        <v>100</v>
      </c>
      <c r="C49" s="63">
        <v>100</v>
      </c>
      <c r="D49" s="63">
        <v>100</v>
      </c>
      <c r="E49" s="63">
        <v>100</v>
      </c>
      <c r="F49" s="63">
        <v>100</v>
      </c>
      <c r="G49" s="63"/>
      <c r="H49" s="63"/>
      <c r="I49" s="63"/>
      <c r="J49" s="63"/>
      <c r="K49" s="63"/>
    </row>
    <row r="50" spans="1:11" s="17" customFormat="1" ht="18" customHeight="1" x14ac:dyDescent="0.25">
      <c r="A50" s="40" t="s">
        <v>20</v>
      </c>
      <c r="B50" s="41"/>
      <c r="C50" s="63"/>
      <c r="D50" s="64"/>
      <c r="E50" s="64"/>
      <c r="F50" s="63"/>
      <c r="G50" s="65"/>
      <c r="H50" s="65"/>
      <c r="I50" s="65"/>
      <c r="J50" s="66"/>
      <c r="K50" s="63"/>
    </row>
    <row r="51" spans="1:11" s="17" customFormat="1" ht="15.95" customHeight="1" x14ac:dyDescent="0.25">
      <c r="A51" s="1" t="s">
        <v>39</v>
      </c>
      <c r="B51" s="76">
        <v>52.1</v>
      </c>
      <c r="C51" s="76">
        <v>52.428031404478048</v>
      </c>
      <c r="D51" s="68">
        <v>36.700000000000003</v>
      </c>
      <c r="E51" s="68">
        <v>36.020066889632105</v>
      </c>
      <c r="F51" s="76">
        <v>36.875880419470967</v>
      </c>
      <c r="G51" s="68"/>
      <c r="H51" s="68"/>
      <c r="I51" s="68"/>
      <c r="J51" s="69"/>
      <c r="K51" s="76"/>
    </row>
    <row r="52" spans="1:11" s="17" customFormat="1" ht="12" customHeight="1" x14ac:dyDescent="0.25">
      <c r="A52" s="1" t="s">
        <v>40</v>
      </c>
      <c r="B52" s="76">
        <v>47.9</v>
      </c>
      <c r="C52" s="76">
        <v>47.571968595521952</v>
      </c>
      <c r="D52" s="68">
        <v>28.1</v>
      </c>
      <c r="E52" s="68">
        <v>28.913043478260867</v>
      </c>
      <c r="F52" s="76">
        <v>27.375176083894193</v>
      </c>
      <c r="G52" s="68"/>
      <c r="H52" s="68"/>
      <c r="I52" s="68"/>
      <c r="J52" s="69"/>
      <c r="K52" s="76"/>
    </row>
    <row r="53" spans="1:11" s="17" customFormat="1" ht="12" customHeight="1" x14ac:dyDescent="0.25">
      <c r="A53" s="38" t="s">
        <v>59</v>
      </c>
      <c r="B53" s="42" t="s">
        <v>1</v>
      </c>
      <c r="C53" s="42" t="s">
        <v>1</v>
      </c>
      <c r="D53" s="69">
        <v>35.200000000000003</v>
      </c>
      <c r="E53" s="69">
        <v>35.066889632107021</v>
      </c>
      <c r="F53" s="69">
        <v>35.748943496634844</v>
      </c>
      <c r="G53" s="42"/>
      <c r="H53" s="42"/>
      <c r="I53" s="42"/>
      <c r="J53" s="42"/>
      <c r="K53" s="76"/>
    </row>
    <row r="54" spans="1:11" s="17" customFormat="1" ht="18" customHeight="1" x14ac:dyDescent="0.25">
      <c r="A54" s="40" t="s">
        <v>16</v>
      </c>
      <c r="B54" s="41"/>
      <c r="C54" s="76"/>
      <c r="D54" s="64"/>
      <c r="E54" s="64"/>
      <c r="F54" s="76"/>
      <c r="G54" s="65"/>
      <c r="H54" s="65"/>
      <c r="I54" s="68"/>
      <c r="J54" s="70"/>
      <c r="K54" s="76"/>
    </row>
    <row r="55" spans="1:11" s="17" customFormat="1" ht="15.95" customHeight="1" x14ac:dyDescent="0.25">
      <c r="A55" s="1" t="s">
        <v>17</v>
      </c>
      <c r="B55" s="76">
        <v>39.200000000000003</v>
      </c>
      <c r="C55" s="76">
        <v>35.766211107880196</v>
      </c>
      <c r="D55" s="65">
        <v>20.399999999999999</v>
      </c>
      <c r="E55" s="65">
        <v>18.896321070234116</v>
      </c>
      <c r="F55" s="76">
        <v>18.484895914853656</v>
      </c>
      <c r="G55" s="65"/>
      <c r="H55" s="65"/>
      <c r="I55" s="68"/>
      <c r="J55" s="67"/>
      <c r="K55" s="76"/>
    </row>
    <row r="56" spans="1:11" s="17" customFormat="1" ht="12" customHeight="1" x14ac:dyDescent="0.25">
      <c r="A56" s="1" t="s">
        <v>18</v>
      </c>
      <c r="B56" s="76">
        <v>41.3</v>
      </c>
      <c r="C56" s="76">
        <v>43.355626635649898</v>
      </c>
      <c r="D56" s="65">
        <v>32.5</v>
      </c>
      <c r="E56" s="65">
        <v>35.434782608695656</v>
      </c>
      <c r="F56" s="76">
        <v>34.825481295977461</v>
      </c>
      <c r="G56" s="65"/>
      <c r="H56" s="65"/>
      <c r="I56" s="68"/>
      <c r="J56" s="67"/>
      <c r="K56" s="76"/>
    </row>
    <row r="57" spans="1:11" s="17" customFormat="1" ht="12" customHeight="1" x14ac:dyDescent="0.25">
      <c r="A57" s="1" t="s">
        <v>46</v>
      </c>
      <c r="B57" s="76">
        <v>4.9000000000000004</v>
      </c>
      <c r="C57" s="76">
        <v>4.6525152660657172</v>
      </c>
      <c r="D57" s="65">
        <v>2.7</v>
      </c>
      <c r="E57" s="65">
        <v>2.5418060200668897</v>
      </c>
      <c r="F57" s="76">
        <v>2.4730004695570513</v>
      </c>
      <c r="G57" s="65"/>
      <c r="H57" s="65"/>
      <c r="I57" s="68"/>
      <c r="J57" s="67"/>
      <c r="K57" s="76"/>
    </row>
    <row r="58" spans="1:11" s="17" customFormat="1" ht="12" customHeight="1" x14ac:dyDescent="0.25">
      <c r="A58" s="1" t="s">
        <v>19</v>
      </c>
      <c r="B58" s="76">
        <v>14.6</v>
      </c>
      <c r="C58" s="76">
        <v>16.22564699040419</v>
      </c>
      <c r="D58" s="65">
        <v>44.4</v>
      </c>
      <c r="E58" s="65">
        <v>43.127090301003349</v>
      </c>
      <c r="F58" s="76">
        <v>44.21662231961183</v>
      </c>
      <c r="G58" s="65"/>
      <c r="H58" s="65"/>
      <c r="I58" s="68"/>
      <c r="J58" s="67"/>
      <c r="K58" s="76"/>
    </row>
    <row r="59" spans="1:11" s="56" customFormat="1" ht="20.100000000000001" customHeight="1" x14ac:dyDescent="0.25">
      <c r="A59" s="53" t="s">
        <v>5</v>
      </c>
      <c r="B59" s="63">
        <v>100</v>
      </c>
      <c r="C59" s="71">
        <v>100</v>
      </c>
      <c r="D59" s="71">
        <v>100</v>
      </c>
      <c r="E59" s="71">
        <v>100</v>
      </c>
      <c r="F59" s="63">
        <v>100</v>
      </c>
      <c r="G59" s="71"/>
      <c r="H59" s="71"/>
      <c r="I59" s="63"/>
      <c r="J59" s="71"/>
      <c r="K59" s="63"/>
    </row>
    <row r="60" spans="1:11" s="17" customFormat="1" ht="18" customHeight="1" x14ac:dyDescent="0.25">
      <c r="A60" s="40" t="s">
        <v>20</v>
      </c>
      <c r="B60" s="41"/>
      <c r="C60" s="71"/>
      <c r="D60" s="64"/>
      <c r="E60" s="64"/>
      <c r="F60" s="63"/>
      <c r="G60" s="72"/>
      <c r="H60" s="72"/>
      <c r="I60" s="68"/>
      <c r="J60" s="70"/>
      <c r="K60" s="63"/>
    </row>
    <row r="61" spans="1:11" s="17" customFormat="1" ht="15.95" customHeight="1" x14ac:dyDescent="0.25">
      <c r="A61" s="1" t="s">
        <v>39</v>
      </c>
      <c r="B61" s="76">
        <v>57.1</v>
      </c>
      <c r="C61" s="83">
        <v>57.214791502753734</v>
      </c>
      <c r="D61" s="65">
        <v>40.700000000000003</v>
      </c>
      <c r="E61" s="65">
        <v>39.736661098555565</v>
      </c>
      <c r="F61" s="76">
        <v>41.937863003595467</v>
      </c>
      <c r="G61" s="69"/>
      <c r="H61" s="69"/>
      <c r="I61" s="68"/>
      <c r="J61" s="73"/>
      <c r="K61" s="76"/>
    </row>
    <row r="62" spans="1:11" s="17" customFormat="1" ht="12" customHeight="1" x14ac:dyDescent="0.25">
      <c r="A62" s="1" t="s">
        <v>40</v>
      </c>
      <c r="B62" s="76">
        <v>42.9</v>
      </c>
      <c r="C62" s="83">
        <v>42.785208497246266</v>
      </c>
      <c r="D62" s="65">
        <v>26.7</v>
      </c>
      <c r="E62" s="65">
        <v>26.343716222855456</v>
      </c>
      <c r="F62" s="76">
        <v>23.481146860883193</v>
      </c>
      <c r="G62" s="69"/>
      <c r="H62" s="69"/>
      <c r="I62" s="68"/>
      <c r="J62" s="73"/>
      <c r="K62" s="76"/>
    </row>
    <row r="63" spans="1:11" s="17" customFormat="1" ht="12" customHeight="1" x14ac:dyDescent="0.25">
      <c r="A63" s="38" t="s">
        <v>59</v>
      </c>
      <c r="B63" s="42" t="s">
        <v>1</v>
      </c>
      <c r="C63" s="42" t="s">
        <v>1</v>
      </c>
      <c r="D63" s="69">
        <v>32.6</v>
      </c>
      <c r="E63" s="69">
        <v>33.919622678588972</v>
      </c>
      <c r="F63" s="69">
        <v>34.58099013552134</v>
      </c>
      <c r="G63" s="42"/>
      <c r="H63" s="42"/>
      <c r="I63" s="42"/>
      <c r="J63" s="42"/>
      <c r="K63" s="76"/>
    </row>
    <row r="64" spans="1:11" s="17" customFormat="1" ht="18" customHeight="1" x14ac:dyDescent="0.25">
      <c r="A64" s="40" t="s">
        <v>21</v>
      </c>
      <c r="B64" s="76"/>
      <c r="C64" s="71"/>
      <c r="D64" s="65"/>
      <c r="E64" s="65"/>
      <c r="F64" s="63"/>
      <c r="G64" s="69"/>
      <c r="H64" s="69"/>
      <c r="I64" s="68"/>
      <c r="J64" s="73"/>
      <c r="K64" s="63"/>
    </row>
    <row r="65" spans="1:11" s="52" customFormat="1" ht="18" customHeight="1" x14ac:dyDescent="0.25">
      <c r="A65" s="59" t="s">
        <v>3</v>
      </c>
      <c r="B65" s="76">
        <v>55.9</v>
      </c>
      <c r="C65" s="83">
        <v>56.066089693155</v>
      </c>
      <c r="D65" s="69">
        <v>50</v>
      </c>
      <c r="E65" s="69">
        <v>51.478824801021915</v>
      </c>
      <c r="F65" s="76">
        <v>51.78390338342399</v>
      </c>
      <c r="G65" s="69"/>
      <c r="H65" s="69"/>
      <c r="I65" s="68"/>
      <c r="J65" s="73"/>
      <c r="K65" s="76"/>
    </row>
    <row r="66" spans="1:11" s="17" customFormat="1" ht="15.95" customHeight="1" x14ac:dyDescent="0.25">
      <c r="A66" s="60" t="s">
        <v>22</v>
      </c>
      <c r="B66" s="76">
        <v>16.7</v>
      </c>
      <c r="C66" s="83">
        <v>17.749803304484658</v>
      </c>
      <c r="D66" s="69">
        <v>17.2</v>
      </c>
      <c r="E66" s="65">
        <v>17.922767023680848</v>
      </c>
      <c r="F66" s="76">
        <v>17.046187886051442</v>
      </c>
      <c r="G66" s="69"/>
      <c r="H66" s="69"/>
      <c r="I66" s="68"/>
      <c r="J66" s="73"/>
      <c r="K66" s="76"/>
    </row>
    <row r="67" spans="1:11" s="17" customFormat="1" ht="12" customHeight="1" x14ac:dyDescent="0.25">
      <c r="A67" s="60" t="s">
        <v>23</v>
      </c>
      <c r="B67" s="76">
        <v>38.299999999999997</v>
      </c>
      <c r="C67" s="83">
        <v>37.38788355625492</v>
      </c>
      <c r="D67" s="69">
        <v>30.9</v>
      </c>
      <c r="E67" s="64">
        <v>31.659624643804658</v>
      </c>
      <c r="F67" s="76">
        <v>32.727943210104179</v>
      </c>
      <c r="G67" s="69"/>
      <c r="H67" s="69"/>
      <c r="I67" s="68"/>
      <c r="J67" s="73"/>
      <c r="K67" s="76"/>
    </row>
    <row r="68" spans="1:11" s="17" customFormat="1" ht="12" customHeight="1" x14ac:dyDescent="0.25">
      <c r="A68" s="60" t="s">
        <v>24</v>
      </c>
      <c r="B68" s="76">
        <v>0.9</v>
      </c>
      <c r="C68" s="83">
        <v>0.92840283241542099</v>
      </c>
      <c r="D68" s="69">
        <v>1.9</v>
      </c>
      <c r="E68" s="64">
        <v>1.8964331335364057</v>
      </c>
      <c r="F68" s="76">
        <v>2.009772287268369</v>
      </c>
      <c r="G68" s="73"/>
      <c r="H68" s="73"/>
      <c r="I68" s="68"/>
      <c r="J68" s="73"/>
      <c r="K68" s="76"/>
    </row>
    <row r="69" spans="1:11" s="52" customFormat="1" ht="18" customHeight="1" x14ac:dyDescent="0.25">
      <c r="A69" s="59" t="s">
        <v>4</v>
      </c>
      <c r="B69" s="76">
        <v>44.1</v>
      </c>
      <c r="C69" s="83">
        <v>43.933910306845</v>
      </c>
      <c r="D69" s="69">
        <v>50</v>
      </c>
      <c r="E69" s="69">
        <v>48.521175198978085</v>
      </c>
      <c r="F69" s="76">
        <v>48.21609661657601</v>
      </c>
      <c r="G69" s="69"/>
      <c r="H69" s="69"/>
      <c r="I69" s="68"/>
      <c r="J69" s="73"/>
      <c r="K69" s="76"/>
    </row>
    <row r="70" spans="1:11" s="17" customFormat="1" ht="15.95" customHeight="1" x14ac:dyDescent="0.25">
      <c r="A70" s="60" t="s">
        <v>22</v>
      </c>
      <c r="B70" s="76">
        <v>15.6</v>
      </c>
      <c r="C70" s="83">
        <v>15.389457120377656</v>
      </c>
      <c r="D70" s="69">
        <v>14.2</v>
      </c>
      <c r="E70" s="65">
        <v>13.530509973469588</v>
      </c>
      <c r="F70" s="76">
        <v>13.284779201622568</v>
      </c>
      <c r="G70" s="69"/>
      <c r="H70" s="69"/>
      <c r="I70" s="68"/>
      <c r="J70" s="73"/>
      <c r="K70" s="76"/>
    </row>
    <row r="71" spans="1:11" s="17" customFormat="1" ht="12" customHeight="1" x14ac:dyDescent="0.25">
      <c r="A71" s="60" t="s">
        <v>15</v>
      </c>
      <c r="B71" s="76">
        <v>27</v>
      </c>
      <c r="C71" s="83">
        <v>27.191188040912667</v>
      </c>
      <c r="D71" s="65">
        <v>31.9</v>
      </c>
      <c r="E71" s="65">
        <v>30.863712292424093</v>
      </c>
      <c r="F71" s="76">
        <v>30.460035032727944</v>
      </c>
      <c r="G71" s="69"/>
      <c r="H71" s="69"/>
      <c r="I71" s="68"/>
      <c r="J71" s="69"/>
      <c r="K71" s="76"/>
    </row>
    <row r="72" spans="1:11" s="17" customFormat="1" ht="12" customHeight="1" x14ac:dyDescent="0.25">
      <c r="A72" s="60" t="s">
        <v>14</v>
      </c>
      <c r="B72" s="76">
        <v>1.5</v>
      </c>
      <c r="C72" s="83">
        <v>1.3532651455546814</v>
      </c>
      <c r="D72" s="65">
        <v>4</v>
      </c>
      <c r="E72" s="65">
        <v>4.1269529330844064</v>
      </c>
      <c r="F72" s="76">
        <v>4.4712823822255006</v>
      </c>
      <c r="G72" s="69"/>
      <c r="H72" s="69"/>
      <c r="I72" s="68"/>
      <c r="J72" s="69"/>
      <c r="K72" s="76"/>
    </row>
    <row r="73" spans="1:11" s="52" customFormat="1" ht="18" customHeight="1" x14ac:dyDescent="0.25">
      <c r="A73" s="87" t="s">
        <v>0</v>
      </c>
      <c r="B73" s="63">
        <v>100</v>
      </c>
      <c r="C73" s="71">
        <v>100</v>
      </c>
      <c r="D73" s="70">
        <v>100</v>
      </c>
      <c r="E73" s="70">
        <v>100</v>
      </c>
      <c r="F73" s="63">
        <v>100</v>
      </c>
      <c r="G73" s="66"/>
      <c r="H73" s="66"/>
      <c r="I73" s="63"/>
      <c r="J73" s="70"/>
      <c r="K73" s="63"/>
    </row>
    <row r="74" spans="1:11" s="17" customFormat="1" ht="15.95" customHeight="1" x14ac:dyDescent="0.25">
      <c r="A74" s="60" t="s">
        <v>22</v>
      </c>
      <c r="B74" s="76">
        <v>32.299999999999997</v>
      </c>
      <c r="C74" s="83">
        <v>33.139260424862314</v>
      </c>
      <c r="D74" s="65">
        <v>31.4</v>
      </c>
      <c r="E74" s="65">
        <v>31.453276997150436</v>
      </c>
      <c r="F74" s="76">
        <v>30.330967087674011</v>
      </c>
      <c r="G74" s="73"/>
      <c r="H74" s="73"/>
      <c r="I74" s="68"/>
      <c r="J74" s="64"/>
      <c r="K74" s="76"/>
    </row>
    <row r="75" spans="1:11" s="17" customFormat="1" ht="12" customHeight="1" x14ac:dyDescent="0.25">
      <c r="A75" s="60" t="s">
        <v>37</v>
      </c>
      <c r="B75" s="76">
        <v>65.3</v>
      </c>
      <c r="C75" s="83">
        <v>64.579071597167584</v>
      </c>
      <c r="D75" s="65">
        <v>62.8</v>
      </c>
      <c r="E75" s="65">
        <v>62.523336936228752</v>
      </c>
      <c r="F75" s="76">
        <v>63.187978242832116</v>
      </c>
      <c r="G75" s="65"/>
      <c r="H75" s="65"/>
      <c r="I75" s="68"/>
      <c r="J75" s="65"/>
      <c r="K75" s="76"/>
    </row>
    <row r="76" spans="1:11" s="17" customFormat="1" ht="12" customHeight="1" x14ac:dyDescent="0.25">
      <c r="A76" s="60" t="s">
        <v>38</v>
      </c>
      <c r="B76" s="76">
        <v>2.4</v>
      </c>
      <c r="C76" s="83">
        <v>2.2816679779701023</v>
      </c>
      <c r="D76" s="65">
        <v>5.8</v>
      </c>
      <c r="E76" s="65">
        <v>6.0233860666208123</v>
      </c>
      <c r="F76" s="76">
        <v>6.4810546694938695</v>
      </c>
      <c r="G76" s="65"/>
      <c r="H76" s="65"/>
      <c r="I76" s="68"/>
      <c r="J76" s="65"/>
      <c r="K76" s="76"/>
    </row>
    <row r="77" spans="1:11" ht="9.9499999999999993" customHeight="1" x14ac:dyDescent="0.25">
      <c r="A77" s="38"/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1:11" ht="15.95" customHeight="1" x14ac:dyDescent="0.25">
      <c r="A78" s="5" t="s">
        <v>10</v>
      </c>
      <c r="B78" s="31"/>
      <c r="C78" s="30"/>
      <c r="D78" s="31"/>
      <c r="E78" s="31"/>
      <c r="F78" s="30"/>
      <c r="G78" s="30"/>
      <c r="H78" s="30"/>
      <c r="I78" s="30"/>
      <c r="J78" s="30"/>
      <c r="K78" s="31"/>
    </row>
    <row r="79" spans="1:11" ht="12" customHeight="1" x14ac:dyDescent="0.25">
      <c r="A79" s="88" t="s">
        <v>51</v>
      </c>
      <c r="B79" s="31"/>
      <c r="C79" s="30"/>
      <c r="D79" s="31"/>
      <c r="E79" s="31"/>
      <c r="F79" s="30"/>
      <c r="G79" s="30"/>
      <c r="H79" s="30"/>
      <c r="I79" s="30"/>
      <c r="J79" s="30"/>
      <c r="K79" s="31"/>
    </row>
    <row r="80" spans="1:11" ht="12" customHeight="1" x14ac:dyDescent="0.25">
      <c r="A80" s="84" t="s">
        <v>49</v>
      </c>
      <c r="B80" s="31"/>
      <c r="C80" s="30"/>
      <c r="D80" s="31"/>
      <c r="E80" s="31"/>
      <c r="F80" s="30"/>
      <c r="G80" s="30"/>
      <c r="H80" s="30"/>
      <c r="I80" s="30"/>
      <c r="J80" s="30"/>
      <c r="K80" s="31"/>
    </row>
    <row r="81" spans="1:11" ht="12" customHeight="1" x14ac:dyDescent="0.25">
      <c r="A81" s="86" t="s">
        <v>50</v>
      </c>
      <c r="B81" s="31"/>
      <c r="C81" s="30"/>
      <c r="D81" s="31"/>
      <c r="E81" s="31"/>
      <c r="F81" s="30"/>
      <c r="G81" s="30"/>
      <c r="H81" s="30"/>
      <c r="I81" s="30"/>
      <c r="J81" s="30"/>
      <c r="K81" s="31"/>
    </row>
    <row r="82" spans="1:11" ht="12" customHeight="1" x14ac:dyDescent="0.25">
      <c r="A82" s="89" t="s">
        <v>52</v>
      </c>
      <c r="B82" s="31"/>
      <c r="C82" s="30"/>
      <c r="D82" s="31"/>
      <c r="E82" s="31"/>
      <c r="F82" s="30"/>
      <c r="G82" s="30"/>
      <c r="H82" s="30"/>
      <c r="I82" s="30"/>
      <c r="J82" s="30"/>
      <c r="K82" s="31"/>
    </row>
    <row r="83" spans="1:11" ht="12" customHeight="1" x14ac:dyDescent="0.25">
      <c r="A83" s="89" t="s">
        <v>57</v>
      </c>
      <c r="B83" s="31"/>
      <c r="C83" s="30"/>
      <c r="D83" s="31"/>
      <c r="E83" s="31"/>
      <c r="F83" s="30"/>
      <c r="G83" s="30"/>
      <c r="H83" s="30"/>
      <c r="I83" s="30"/>
      <c r="J83" s="30"/>
      <c r="K83" s="31"/>
    </row>
    <row r="84" spans="1:11" ht="12" customHeight="1" x14ac:dyDescent="0.25">
      <c r="A84" s="89" t="s">
        <v>55</v>
      </c>
      <c r="B84" s="31"/>
      <c r="C84" s="30"/>
      <c r="D84" s="31"/>
      <c r="E84" s="31"/>
      <c r="F84" s="30"/>
      <c r="G84" s="30"/>
      <c r="H84" s="30"/>
      <c r="I84" s="30"/>
      <c r="J84" s="30"/>
      <c r="K84" s="31"/>
    </row>
    <row r="85" spans="1:11" ht="12" customHeight="1" x14ac:dyDescent="0.25">
      <c r="A85" s="89" t="s">
        <v>60</v>
      </c>
      <c r="B85" s="31"/>
      <c r="C85" s="30"/>
      <c r="D85" s="31"/>
      <c r="E85" s="31"/>
      <c r="F85" s="30"/>
      <c r="G85" s="30"/>
      <c r="H85" s="30"/>
      <c r="I85" s="30"/>
      <c r="J85" s="30"/>
      <c r="K85" s="31"/>
    </row>
    <row r="86" spans="1:11" ht="15.95" customHeight="1" x14ac:dyDescent="0.25">
      <c r="A86" s="32" t="s">
        <v>7</v>
      </c>
      <c r="B86" s="34"/>
      <c r="C86" s="3"/>
      <c r="D86" s="34"/>
      <c r="E86" s="34"/>
      <c r="F86" s="3"/>
      <c r="G86" s="3"/>
      <c r="H86" s="3"/>
      <c r="I86" s="3"/>
      <c r="J86" s="3"/>
      <c r="K86" s="36" t="s">
        <v>64</v>
      </c>
    </row>
    <row r="87" spans="1:11" ht="3.95" customHeight="1" x14ac:dyDescent="0.2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AE5F7-64A2-4B02-BB7E-CF0289D041F8}">
  <dimension ref="A1:K87"/>
  <sheetViews>
    <sheetView zoomScaleNormal="100" workbookViewId="0">
      <pane ySplit="10" topLeftCell="A11" activePane="bottomLeft" state="frozen"/>
      <selection pane="bottomLeft" activeCell="L1" sqref="L1"/>
    </sheetView>
  </sheetViews>
  <sheetFormatPr baseColWidth="10" defaultColWidth="16" defaultRowHeight="9.9499999999999993" customHeight="1" x14ac:dyDescent="0.25"/>
  <cols>
    <col min="1" max="1" width="46.3984375" style="35" customWidth="1"/>
    <col min="2" max="11" width="9" style="2" customWidth="1"/>
    <col min="12" max="16384" width="16" style="2"/>
  </cols>
  <sheetData>
    <row r="1" spans="1:11" s="12" customFormat="1" ht="34.5" customHeight="1" x14ac:dyDescent="0.25">
      <c r="A1" s="44" t="s">
        <v>13</v>
      </c>
      <c r="B1"/>
      <c r="C1"/>
      <c r="D1"/>
      <c r="E1"/>
      <c r="F1" s="18"/>
      <c r="G1" s="18"/>
      <c r="H1" s="18"/>
      <c r="I1" s="18"/>
      <c r="J1" s="46"/>
      <c r="K1" s="46"/>
    </row>
    <row r="2" spans="1:11" s="12" customFormat="1" ht="5.0999999999999996" customHeight="1" thickBot="1" x14ac:dyDescent="0.3">
      <c r="A2" s="47"/>
      <c r="B2" s="47"/>
      <c r="C2" s="47"/>
      <c r="D2" s="47"/>
      <c r="E2" s="47"/>
      <c r="F2" s="47"/>
      <c r="G2" s="47"/>
      <c r="H2" s="47"/>
      <c r="I2" s="47"/>
      <c r="J2" s="48"/>
      <c r="K2" s="47"/>
    </row>
    <row r="3" spans="1:11" s="17" customFormat="1" ht="39.950000000000003" customHeight="1" x14ac:dyDescent="0.25">
      <c r="A3" s="62" t="s">
        <v>58</v>
      </c>
    </row>
    <row r="4" spans="1:11" s="20" customFormat="1" ht="15" customHeight="1" x14ac:dyDescent="0.2">
      <c r="A4" s="16" t="s">
        <v>62</v>
      </c>
      <c r="J4" s="6"/>
      <c r="K4" s="6" t="s">
        <v>53</v>
      </c>
    </row>
    <row r="5" spans="1:11" s="22" customFormat="1" ht="15.95" customHeight="1" x14ac:dyDescent="0.25">
      <c r="A5" s="10" t="s">
        <v>6</v>
      </c>
      <c r="F5" s="21"/>
      <c r="G5" s="21"/>
      <c r="H5" s="21"/>
      <c r="I5" s="21"/>
      <c r="J5" s="21"/>
      <c r="K5" s="21" t="s">
        <v>2</v>
      </c>
    </row>
    <row r="6" spans="1:11" s="17" customFormat="1" ht="3.95" customHeight="1" x14ac:dyDescent="0.25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s="17" customFormat="1" ht="3.75" customHeight="1" x14ac:dyDescent="0.25">
      <c r="A7" s="4"/>
    </row>
    <row r="8" spans="1:11" s="26" customFormat="1" ht="12" customHeight="1" x14ac:dyDescent="0.25">
      <c r="A8" s="13"/>
      <c r="B8" s="25">
        <v>2010</v>
      </c>
      <c r="C8" s="19">
        <v>2011</v>
      </c>
      <c r="D8" s="25">
        <v>2012</v>
      </c>
      <c r="E8" s="19">
        <v>2013</v>
      </c>
      <c r="F8" s="25">
        <v>2014</v>
      </c>
      <c r="G8" s="19">
        <v>2015</v>
      </c>
      <c r="H8" s="25">
        <v>2016</v>
      </c>
      <c r="I8" s="19">
        <v>2017</v>
      </c>
      <c r="J8" s="25">
        <v>2018</v>
      </c>
      <c r="K8" s="19">
        <v>2019</v>
      </c>
    </row>
    <row r="9" spans="1:11" s="14" customFormat="1" ht="3.95" customHeight="1" x14ac:dyDescent="0.25">
      <c r="A9" s="27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s="14" customFormat="1" ht="3.95" customHeight="1" x14ac:dyDescent="0.25">
      <c r="A10" s="19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s="14" customFormat="1" ht="20.100000000000001" customHeight="1" x14ac:dyDescent="0.25">
      <c r="A11" s="50" t="s">
        <v>32</v>
      </c>
      <c r="B11" s="55"/>
      <c r="C11" s="7"/>
      <c r="D11" s="7"/>
      <c r="E11" s="7"/>
      <c r="F11" s="7"/>
      <c r="G11" s="7"/>
      <c r="H11" s="7"/>
      <c r="I11" s="65"/>
      <c r="J11" s="7"/>
      <c r="K11" s="7"/>
    </row>
    <row r="12" spans="1:11" s="56" customFormat="1" ht="20.100000000000001" customHeight="1" x14ac:dyDescent="0.25">
      <c r="A12" s="53" t="s">
        <v>9</v>
      </c>
      <c r="B12" s="55">
        <v>2417</v>
      </c>
      <c r="C12" s="55">
        <v>2709</v>
      </c>
      <c r="D12" s="55">
        <v>2930</v>
      </c>
      <c r="E12" s="55">
        <v>2846</v>
      </c>
      <c r="F12" s="55">
        <v>3087</v>
      </c>
      <c r="G12" s="55">
        <v>3982</v>
      </c>
      <c r="H12" s="55">
        <v>4004</v>
      </c>
      <c r="I12" s="55">
        <v>3778</v>
      </c>
      <c r="J12" s="55">
        <v>3635</v>
      </c>
      <c r="K12" s="55">
        <v>3492</v>
      </c>
    </row>
    <row r="13" spans="1:11" s="17" customFormat="1" ht="18" customHeight="1" x14ac:dyDescent="0.25">
      <c r="A13" s="40" t="s">
        <v>20</v>
      </c>
      <c r="B13" s="41"/>
      <c r="C13" s="78"/>
      <c r="D13" s="14"/>
      <c r="E13" s="14"/>
      <c r="F13" s="7"/>
      <c r="G13" s="7"/>
      <c r="H13" s="7"/>
      <c r="I13" s="55"/>
      <c r="J13" s="41"/>
      <c r="K13" s="55"/>
    </row>
    <row r="14" spans="1:11" s="17" customFormat="1" ht="15.95" customHeight="1" x14ac:dyDescent="0.25">
      <c r="A14" s="1" t="s">
        <v>39</v>
      </c>
      <c r="B14" s="42">
        <v>1328</v>
      </c>
      <c r="C14" s="79">
        <v>1572</v>
      </c>
      <c r="D14" s="8">
        <v>1782</v>
      </c>
      <c r="E14" s="8">
        <v>1680</v>
      </c>
      <c r="F14" s="8">
        <v>1840</v>
      </c>
      <c r="G14" s="8">
        <v>2710</v>
      </c>
      <c r="H14" s="8">
        <v>2747</v>
      </c>
      <c r="I14" s="74">
        <v>2345</v>
      </c>
      <c r="J14" s="42">
        <v>2014</v>
      </c>
      <c r="K14" s="74">
        <v>1878</v>
      </c>
    </row>
    <row r="15" spans="1:11" s="17" customFormat="1" ht="12" customHeight="1" x14ac:dyDescent="0.25">
      <c r="A15" s="1" t="s">
        <v>40</v>
      </c>
      <c r="B15" s="42">
        <v>1089</v>
      </c>
      <c r="C15" s="79">
        <v>1137</v>
      </c>
      <c r="D15" s="8">
        <v>1148</v>
      </c>
      <c r="E15" s="8">
        <v>1166</v>
      </c>
      <c r="F15" s="8">
        <v>1247</v>
      </c>
      <c r="G15" s="8">
        <v>1272</v>
      </c>
      <c r="H15" s="8">
        <v>1257</v>
      </c>
      <c r="I15" s="74">
        <v>1433</v>
      </c>
      <c r="J15" s="42">
        <v>1621</v>
      </c>
      <c r="K15" s="74">
        <v>1614</v>
      </c>
    </row>
    <row r="16" spans="1:11" s="17" customFormat="1" ht="12" customHeight="1" x14ac:dyDescent="0.25">
      <c r="A16" s="38" t="s">
        <v>59</v>
      </c>
      <c r="B16" s="42" t="s">
        <v>1</v>
      </c>
      <c r="C16" s="42" t="s">
        <v>1</v>
      </c>
      <c r="D16" s="42" t="s">
        <v>1</v>
      </c>
      <c r="E16" s="42" t="s">
        <v>1</v>
      </c>
      <c r="F16" s="42" t="s">
        <v>1</v>
      </c>
      <c r="G16" s="42" t="s">
        <v>1</v>
      </c>
      <c r="H16" s="42" t="s">
        <v>1</v>
      </c>
      <c r="I16" s="42" t="s">
        <v>1</v>
      </c>
      <c r="J16" s="42" t="s">
        <v>1</v>
      </c>
      <c r="K16" s="74" t="s">
        <v>1</v>
      </c>
    </row>
    <row r="17" spans="1:11" s="17" customFormat="1" ht="18" customHeight="1" x14ac:dyDescent="0.25">
      <c r="A17" s="58" t="s">
        <v>16</v>
      </c>
      <c r="B17" s="41"/>
      <c r="C17" s="78"/>
      <c r="D17" s="14"/>
      <c r="E17" s="14"/>
      <c r="F17" s="7"/>
      <c r="G17" s="7"/>
      <c r="H17" s="7"/>
      <c r="I17" s="74"/>
      <c r="J17" s="39"/>
      <c r="K17" s="57"/>
    </row>
    <row r="18" spans="1:11" s="17" customFormat="1" ht="15.95" customHeight="1" x14ac:dyDescent="0.25">
      <c r="A18" s="1" t="s">
        <v>17</v>
      </c>
      <c r="B18" s="7">
        <v>1263</v>
      </c>
      <c r="C18" s="79">
        <v>1414</v>
      </c>
      <c r="D18" s="7">
        <v>1564</v>
      </c>
      <c r="E18" s="7">
        <v>1519</v>
      </c>
      <c r="F18" s="7">
        <v>1663</v>
      </c>
      <c r="G18" s="7">
        <v>1975</v>
      </c>
      <c r="H18" s="7">
        <v>1926</v>
      </c>
      <c r="I18" s="74">
        <v>1739</v>
      </c>
      <c r="J18" s="15">
        <v>1619</v>
      </c>
      <c r="K18" s="93">
        <v>1446</v>
      </c>
    </row>
    <row r="19" spans="1:11" s="17" customFormat="1" ht="12" customHeight="1" x14ac:dyDescent="0.25">
      <c r="A19" s="1" t="s">
        <v>18</v>
      </c>
      <c r="B19" s="7">
        <v>456</v>
      </c>
      <c r="C19" s="79">
        <v>558</v>
      </c>
      <c r="D19" s="7">
        <v>605</v>
      </c>
      <c r="E19" s="7">
        <v>657</v>
      </c>
      <c r="F19" s="7">
        <v>773</v>
      </c>
      <c r="G19" s="7">
        <v>1324</v>
      </c>
      <c r="H19" s="7">
        <v>1446</v>
      </c>
      <c r="I19" s="74">
        <v>1446</v>
      </c>
      <c r="J19" s="15">
        <v>1420</v>
      </c>
      <c r="K19" s="93">
        <v>1420</v>
      </c>
    </row>
    <row r="20" spans="1:11" s="17" customFormat="1" ht="12" customHeight="1" x14ac:dyDescent="0.25">
      <c r="A20" s="1" t="s">
        <v>46</v>
      </c>
      <c r="B20" s="7">
        <v>384</v>
      </c>
      <c r="C20" s="79">
        <v>407</v>
      </c>
      <c r="D20" s="7">
        <v>396</v>
      </c>
      <c r="E20" s="7">
        <v>327</v>
      </c>
      <c r="F20" s="7">
        <v>295</v>
      </c>
      <c r="G20" s="7">
        <v>289</v>
      </c>
      <c r="H20" s="7">
        <v>246</v>
      </c>
      <c r="I20" s="74">
        <v>215</v>
      </c>
      <c r="J20" s="15">
        <v>184</v>
      </c>
      <c r="K20" s="93">
        <v>183</v>
      </c>
    </row>
    <row r="21" spans="1:11" s="17" customFormat="1" ht="12" customHeight="1" x14ac:dyDescent="0.25">
      <c r="A21" s="1" t="s">
        <v>19</v>
      </c>
      <c r="B21" s="7">
        <v>314</v>
      </c>
      <c r="C21" s="79">
        <v>330</v>
      </c>
      <c r="D21" s="7">
        <v>365</v>
      </c>
      <c r="E21" s="7">
        <v>343</v>
      </c>
      <c r="F21" s="7">
        <v>356</v>
      </c>
      <c r="G21" s="7">
        <v>394</v>
      </c>
      <c r="H21" s="7">
        <v>386</v>
      </c>
      <c r="I21" s="74">
        <v>378</v>
      </c>
      <c r="J21" s="15">
        <v>412</v>
      </c>
      <c r="K21" s="93">
        <v>443</v>
      </c>
    </row>
    <row r="22" spans="1:11" s="56" customFormat="1" ht="20.100000000000001" customHeight="1" x14ac:dyDescent="0.25">
      <c r="A22" s="53" t="s">
        <v>5</v>
      </c>
      <c r="B22" s="57">
        <v>4191</v>
      </c>
      <c r="C22" s="57">
        <v>4687</v>
      </c>
      <c r="D22" s="57">
        <v>4980</v>
      </c>
      <c r="E22" s="57">
        <v>4785</v>
      </c>
      <c r="F22" s="57">
        <v>5218</v>
      </c>
      <c r="G22" s="57">
        <v>6532</v>
      </c>
      <c r="H22" s="57">
        <v>6673</v>
      </c>
      <c r="I22" s="55">
        <v>6471</v>
      </c>
      <c r="J22" s="57">
        <v>6428</v>
      </c>
      <c r="K22" s="57">
        <v>6240</v>
      </c>
    </row>
    <row r="23" spans="1:11" s="17" customFormat="1" ht="18" customHeight="1" x14ac:dyDescent="0.25">
      <c r="A23" s="40" t="s">
        <v>20</v>
      </c>
      <c r="B23" s="41"/>
      <c r="C23" s="78"/>
      <c r="D23" s="14"/>
      <c r="E23" s="14"/>
      <c r="F23" s="7"/>
      <c r="I23" s="55"/>
      <c r="J23" s="39"/>
      <c r="K23" s="57"/>
    </row>
    <row r="24" spans="1:11" s="17" customFormat="1" ht="15.95" customHeight="1" x14ac:dyDescent="0.25">
      <c r="A24" s="1" t="s">
        <v>39</v>
      </c>
      <c r="B24" s="42">
        <v>2355</v>
      </c>
      <c r="C24" s="78">
        <v>2841</v>
      </c>
      <c r="D24" s="7">
        <v>3107</v>
      </c>
      <c r="E24" s="7">
        <v>2940</v>
      </c>
      <c r="F24" s="7">
        <v>3207</v>
      </c>
      <c r="G24" s="7">
        <v>4452</v>
      </c>
      <c r="H24" s="7">
        <v>4570</v>
      </c>
      <c r="I24" s="74">
        <v>4156</v>
      </c>
      <c r="J24" s="36">
        <v>3803</v>
      </c>
      <c r="K24" s="75">
        <v>3599</v>
      </c>
    </row>
    <row r="25" spans="1:11" s="17" customFormat="1" ht="12" customHeight="1" x14ac:dyDescent="0.25">
      <c r="A25" s="1" t="s">
        <v>40</v>
      </c>
      <c r="B25" s="42">
        <v>1836</v>
      </c>
      <c r="C25" s="78">
        <v>1846</v>
      </c>
      <c r="D25" s="7">
        <v>1873</v>
      </c>
      <c r="E25" s="7">
        <v>1845</v>
      </c>
      <c r="F25" s="7">
        <v>2011</v>
      </c>
      <c r="G25" s="7">
        <v>2080</v>
      </c>
      <c r="H25" s="7">
        <v>2103</v>
      </c>
      <c r="I25" s="74">
        <v>2315</v>
      </c>
      <c r="J25" s="36">
        <v>2625</v>
      </c>
      <c r="K25" s="75">
        <v>2641</v>
      </c>
    </row>
    <row r="26" spans="1:11" s="17" customFormat="1" ht="12" customHeight="1" x14ac:dyDescent="0.25">
      <c r="A26" s="38" t="s">
        <v>59</v>
      </c>
      <c r="B26" s="42" t="s">
        <v>1</v>
      </c>
      <c r="C26" s="42" t="s">
        <v>1</v>
      </c>
      <c r="D26" s="42" t="s">
        <v>1</v>
      </c>
      <c r="E26" s="42" t="s">
        <v>1</v>
      </c>
      <c r="F26" s="42" t="s">
        <v>1</v>
      </c>
      <c r="G26" s="42" t="s">
        <v>1</v>
      </c>
      <c r="H26" s="42" t="s">
        <v>1</v>
      </c>
      <c r="I26" s="42" t="s">
        <v>1</v>
      </c>
      <c r="J26" s="42" t="s">
        <v>1</v>
      </c>
      <c r="K26" s="74" t="s">
        <v>1</v>
      </c>
    </row>
    <row r="27" spans="1:11" s="17" customFormat="1" ht="18" customHeight="1" x14ac:dyDescent="0.25">
      <c r="A27" s="58" t="s">
        <v>21</v>
      </c>
      <c r="B27" s="7"/>
      <c r="C27" s="78"/>
      <c r="D27" s="7"/>
      <c r="E27" s="7"/>
      <c r="F27" s="7"/>
      <c r="G27" s="7"/>
      <c r="H27" s="7"/>
      <c r="I27" s="74"/>
      <c r="J27" s="14"/>
      <c r="K27" s="92"/>
    </row>
    <row r="28" spans="1:11" s="37" customFormat="1" ht="18" customHeight="1" x14ac:dyDescent="0.25">
      <c r="A28" s="59" t="s">
        <v>3</v>
      </c>
      <c r="B28" s="75">
        <v>2356</v>
      </c>
      <c r="C28" s="42">
        <v>2610</v>
      </c>
      <c r="D28" s="42">
        <v>2811</v>
      </c>
      <c r="E28" s="42">
        <v>2715</v>
      </c>
      <c r="F28" s="42">
        <v>2923</v>
      </c>
      <c r="G28" s="42">
        <v>3843</v>
      </c>
      <c r="H28" s="42">
        <v>3927</v>
      </c>
      <c r="I28" s="74">
        <v>3739</v>
      </c>
      <c r="J28" s="36">
        <v>3667</v>
      </c>
      <c r="K28" s="75">
        <v>3556</v>
      </c>
    </row>
    <row r="29" spans="1:11" s="17" customFormat="1" ht="15.95" customHeight="1" x14ac:dyDescent="0.25">
      <c r="A29" s="60" t="s">
        <v>22</v>
      </c>
      <c r="B29" s="7">
        <v>592</v>
      </c>
      <c r="C29" s="42">
        <v>642</v>
      </c>
      <c r="D29" s="42">
        <v>699</v>
      </c>
      <c r="E29" s="7">
        <v>680</v>
      </c>
      <c r="F29" s="7">
        <v>739</v>
      </c>
      <c r="G29" s="42">
        <v>987</v>
      </c>
      <c r="H29" s="42">
        <v>1096</v>
      </c>
      <c r="I29" s="74">
        <v>1047</v>
      </c>
      <c r="J29" s="14">
        <v>1032</v>
      </c>
      <c r="K29" s="93">
        <v>1023</v>
      </c>
    </row>
    <row r="30" spans="1:11" s="17" customFormat="1" ht="12" customHeight="1" x14ac:dyDescent="0.25">
      <c r="A30" s="60" t="s">
        <v>23</v>
      </c>
      <c r="B30" s="7">
        <v>1725</v>
      </c>
      <c r="C30" s="42">
        <v>1922</v>
      </c>
      <c r="D30" s="42">
        <v>2066</v>
      </c>
      <c r="E30" s="14">
        <v>1986</v>
      </c>
      <c r="F30" s="14">
        <v>2140</v>
      </c>
      <c r="G30" s="7">
        <v>2802</v>
      </c>
      <c r="H30" s="7">
        <v>2768</v>
      </c>
      <c r="I30" s="74">
        <v>2628</v>
      </c>
      <c r="J30" s="14">
        <v>2576</v>
      </c>
      <c r="K30" s="93">
        <v>2474</v>
      </c>
    </row>
    <row r="31" spans="1:11" s="17" customFormat="1" ht="12" customHeight="1" x14ac:dyDescent="0.25">
      <c r="A31" s="60" t="s">
        <v>24</v>
      </c>
      <c r="B31" s="7">
        <v>39</v>
      </c>
      <c r="C31" s="42">
        <v>46</v>
      </c>
      <c r="D31" s="42">
        <v>46</v>
      </c>
      <c r="E31" s="14">
        <v>49</v>
      </c>
      <c r="F31" s="7">
        <v>44</v>
      </c>
      <c r="G31" s="14">
        <v>54</v>
      </c>
      <c r="H31" s="14">
        <v>63</v>
      </c>
      <c r="I31" s="74">
        <v>64</v>
      </c>
      <c r="J31" s="14">
        <v>59</v>
      </c>
      <c r="K31" s="93">
        <v>59</v>
      </c>
    </row>
    <row r="32" spans="1:11" s="37" customFormat="1" ht="18" customHeight="1" x14ac:dyDescent="0.25">
      <c r="A32" s="59" t="s">
        <v>4</v>
      </c>
      <c r="B32" s="75">
        <v>1835</v>
      </c>
      <c r="C32" s="42">
        <v>2077</v>
      </c>
      <c r="D32" s="42">
        <v>2169</v>
      </c>
      <c r="E32" s="42">
        <v>2070</v>
      </c>
      <c r="F32" s="42">
        <v>2295</v>
      </c>
      <c r="G32" s="42">
        <v>2689</v>
      </c>
      <c r="H32" s="42">
        <v>2746</v>
      </c>
      <c r="I32" s="74">
        <v>2732</v>
      </c>
      <c r="J32" s="36">
        <v>2761</v>
      </c>
      <c r="K32" s="75">
        <v>2684</v>
      </c>
    </row>
    <row r="33" spans="1:11" s="17" customFormat="1" ht="15.95" customHeight="1" x14ac:dyDescent="0.25">
      <c r="A33" s="60" t="s">
        <v>22</v>
      </c>
      <c r="B33" s="7">
        <v>626</v>
      </c>
      <c r="C33" s="42">
        <v>731</v>
      </c>
      <c r="D33" s="42">
        <v>729</v>
      </c>
      <c r="E33" s="7">
        <v>656</v>
      </c>
      <c r="F33" s="7">
        <v>740</v>
      </c>
      <c r="G33" s="42">
        <v>889</v>
      </c>
      <c r="H33" s="42">
        <v>906</v>
      </c>
      <c r="I33" s="74">
        <v>918</v>
      </c>
      <c r="J33" s="14">
        <v>950</v>
      </c>
      <c r="K33" s="93">
        <v>926</v>
      </c>
    </row>
    <row r="34" spans="1:11" s="17" customFormat="1" ht="12" customHeight="1" x14ac:dyDescent="0.25">
      <c r="A34" s="60" t="s">
        <v>15</v>
      </c>
      <c r="B34" s="7">
        <v>1134</v>
      </c>
      <c r="C34" s="80">
        <v>1266</v>
      </c>
      <c r="D34" s="7">
        <v>1360</v>
      </c>
      <c r="E34" s="7">
        <v>1325</v>
      </c>
      <c r="F34" s="7">
        <v>1458</v>
      </c>
      <c r="G34" s="7">
        <v>1704</v>
      </c>
      <c r="H34" s="7">
        <v>1742</v>
      </c>
      <c r="I34" s="74">
        <v>1709</v>
      </c>
      <c r="J34" s="7">
        <v>1719</v>
      </c>
      <c r="K34" s="92">
        <v>1675</v>
      </c>
    </row>
    <row r="35" spans="1:11" s="17" customFormat="1" ht="12" customHeight="1" x14ac:dyDescent="0.25">
      <c r="A35" s="60" t="s">
        <v>14</v>
      </c>
      <c r="B35" s="7">
        <v>75</v>
      </c>
      <c r="C35" s="80">
        <v>80</v>
      </c>
      <c r="D35" s="7">
        <v>80</v>
      </c>
      <c r="E35" s="7">
        <v>89</v>
      </c>
      <c r="F35" s="7">
        <v>97</v>
      </c>
      <c r="G35" s="7">
        <v>96</v>
      </c>
      <c r="H35" s="7">
        <v>98</v>
      </c>
      <c r="I35" s="74">
        <v>105</v>
      </c>
      <c r="J35" s="7">
        <v>92</v>
      </c>
      <c r="K35" s="92">
        <v>83</v>
      </c>
    </row>
    <row r="36" spans="1:11" s="37" customFormat="1" ht="18" customHeight="1" x14ac:dyDescent="0.25">
      <c r="A36" s="87" t="s">
        <v>0</v>
      </c>
      <c r="B36" s="57">
        <v>4191</v>
      </c>
      <c r="C36" s="39">
        <v>4687</v>
      </c>
      <c r="D36" s="39">
        <v>4980</v>
      </c>
      <c r="E36" s="39">
        <v>4785</v>
      </c>
      <c r="F36" s="39">
        <v>5218</v>
      </c>
      <c r="G36" s="41">
        <v>6532</v>
      </c>
      <c r="H36" s="41">
        <v>6673</v>
      </c>
      <c r="I36" s="55">
        <v>6471</v>
      </c>
      <c r="J36" s="39">
        <v>6428</v>
      </c>
      <c r="K36" s="57">
        <v>6240</v>
      </c>
    </row>
    <row r="37" spans="1:11" s="17" customFormat="1" ht="15.95" customHeight="1" x14ac:dyDescent="0.25">
      <c r="A37" s="60" t="s">
        <v>22</v>
      </c>
      <c r="B37" s="15">
        <v>1218</v>
      </c>
      <c r="C37" s="80">
        <v>1373</v>
      </c>
      <c r="D37" s="7">
        <v>1428</v>
      </c>
      <c r="E37" s="7">
        <v>1336</v>
      </c>
      <c r="F37" s="7">
        <v>1479</v>
      </c>
      <c r="G37" s="36">
        <v>1876</v>
      </c>
      <c r="H37" s="36">
        <v>2002</v>
      </c>
      <c r="I37" s="74">
        <v>1965</v>
      </c>
      <c r="J37" s="14">
        <v>1982</v>
      </c>
      <c r="K37" s="93">
        <v>1949</v>
      </c>
    </row>
    <row r="38" spans="1:11" s="17" customFormat="1" ht="12" customHeight="1" x14ac:dyDescent="0.25">
      <c r="A38" s="60" t="s">
        <v>37</v>
      </c>
      <c r="B38" s="8">
        <v>2859</v>
      </c>
      <c r="C38" s="80">
        <v>3188</v>
      </c>
      <c r="D38" s="7">
        <v>3426</v>
      </c>
      <c r="E38" s="7">
        <v>3311</v>
      </c>
      <c r="F38" s="7">
        <v>3598</v>
      </c>
      <c r="G38" s="7">
        <v>4506</v>
      </c>
      <c r="H38" s="7">
        <v>4510</v>
      </c>
      <c r="I38" s="74">
        <v>4337</v>
      </c>
      <c r="J38" s="7">
        <v>4295</v>
      </c>
      <c r="K38" s="92">
        <v>4149</v>
      </c>
    </row>
    <row r="39" spans="1:11" s="17" customFormat="1" ht="12" customHeight="1" x14ac:dyDescent="0.25">
      <c r="A39" s="60" t="s">
        <v>38</v>
      </c>
      <c r="B39" s="8">
        <v>114</v>
      </c>
      <c r="C39" s="80">
        <v>126</v>
      </c>
      <c r="D39" s="7">
        <v>126</v>
      </c>
      <c r="E39" s="7">
        <v>138</v>
      </c>
      <c r="F39" s="7">
        <v>141</v>
      </c>
      <c r="G39" s="7">
        <v>150</v>
      </c>
      <c r="H39" s="7">
        <v>161</v>
      </c>
      <c r="I39" s="74">
        <v>169</v>
      </c>
      <c r="J39" s="7">
        <v>151</v>
      </c>
      <c r="K39" s="92">
        <v>142</v>
      </c>
    </row>
    <row r="40" spans="1:11" s="17" customFormat="1" ht="18" customHeight="1" x14ac:dyDescent="0.25">
      <c r="A40" s="40" t="s">
        <v>25</v>
      </c>
      <c r="B40" s="77"/>
      <c r="C40" s="81"/>
      <c r="D40" s="14"/>
      <c r="E40" s="14"/>
      <c r="F40" s="7"/>
      <c r="G40" s="7"/>
      <c r="H40" s="7"/>
      <c r="I40" s="7"/>
      <c r="J40" s="3"/>
      <c r="K40" s="93"/>
    </row>
    <row r="41" spans="1:11" s="17" customFormat="1" ht="15.95" customHeight="1" x14ac:dyDescent="0.25">
      <c r="A41" s="38" t="s">
        <v>43</v>
      </c>
      <c r="B41" s="77"/>
      <c r="C41" s="82"/>
      <c r="E41" s="14"/>
      <c r="F41" s="14"/>
      <c r="G41" s="7"/>
      <c r="H41" s="7"/>
      <c r="I41" s="14"/>
      <c r="K41" s="94"/>
    </row>
    <row r="42" spans="1:11" s="17" customFormat="1" ht="12" customHeight="1" x14ac:dyDescent="0.25">
      <c r="A42" s="60" t="s">
        <v>26</v>
      </c>
      <c r="B42" s="8">
        <v>11</v>
      </c>
      <c r="C42" s="79">
        <v>10</v>
      </c>
      <c r="D42" s="15">
        <v>14</v>
      </c>
      <c r="E42" s="15">
        <v>13</v>
      </c>
      <c r="F42" s="15">
        <v>13</v>
      </c>
      <c r="G42" s="14">
        <v>20</v>
      </c>
      <c r="H42" s="14">
        <v>21</v>
      </c>
      <c r="I42" s="15">
        <v>17</v>
      </c>
      <c r="J42" s="15">
        <v>16</v>
      </c>
      <c r="K42" s="93">
        <v>14</v>
      </c>
    </row>
    <row r="43" spans="1:11" s="17" customFormat="1" ht="12" customHeight="1" x14ac:dyDescent="0.25">
      <c r="A43" s="91" t="s">
        <v>56</v>
      </c>
      <c r="B43" s="8">
        <v>1964</v>
      </c>
      <c r="C43" s="79">
        <v>1939</v>
      </c>
      <c r="D43" s="14">
        <v>2359</v>
      </c>
      <c r="E43" s="14">
        <v>2370</v>
      </c>
      <c r="F43" s="14">
        <v>2123</v>
      </c>
      <c r="G43" s="15">
        <v>2742</v>
      </c>
      <c r="H43" s="15">
        <v>2892</v>
      </c>
      <c r="I43" s="14">
        <v>2700</v>
      </c>
      <c r="J43" s="15">
        <v>2424</v>
      </c>
      <c r="K43" s="93">
        <v>2250</v>
      </c>
    </row>
    <row r="44" spans="1:11" s="17" customFormat="1" ht="12" customHeight="1" x14ac:dyDescent="0.25">
      <c r="A44" s="90" t="s">
        <v>54</v>
      </c>
      <c r="B44" s="8">
        <v>1672</v>
      </c>
      <c r="C44" s="79">
        <v>1949</v>
      </c>
      <c r="D44" s="15">
        <v>2198</v>
      </c>
      <c r="E44" s="14">
        <v>2114</v>
      </c>
      <c r="F44" s="14">
        <v>2296</v>
      </c>
      <c r="G44" s="14">
        <v>2851</v>
      </c>
      <c r="H44" s="14">
        <v>2781</v>
      </c>
      <c r="I44" s="36">
        <v>2254</v>
      </c>
      <c r="J44" s="15">
        <v>2053</v>
      </c>
      <c r="K44" s="93">
        <v>1863</v>
      </c>
    </row>
    <row r="45" spans="1:11" s="37" customFormat="1" ht="15.95" customHeight="1" x14ac:dyDescent="0.25">
      <c r="A45" s="38" t="s">
        <v>28</v>
      </c>
      <c r="B45" s="8"/>
      <c r="C45" s="79"/>
      <c r="E45" s="36"/>
      <c r="F45" s="36"/>
      <c r="G45" s="36"/>
      <c r="H45" s="36"/>
      <c r="I45" s="36"/>
      <c r="J45" s="15"/>
      <c r="K45" s="93"/>
    </row>
    <row r="46" spans="1:11" s="17" customFormat="1" ht="12" customHeight="1" x14ac:dyDescent="0.25">
      <c r="A46" s="91" t="s">
        <v>56</v>
      </c>
      <c r="B46" s="8">
        <v>3139</v>
      </c>
      <c r="C46" s="79">
        <v>2857</v>
      </c>
      <c r="D46" s="15">
        <v>2870</v>
      </c>
      <c r="E46" s="15">
        <v>2913</v>
      </c>
      <c r="F46" s="15">
        <v>3146</v>
      </c>
      <c r="G46" s="36">
        <v>3932</v>
      </c>
      <c r="H46" s="36">
        <v>4135</v>
      </c>
      <c r="I46" s="15">
        <v>4361</v>
      </c>
      <c r="J46" s="15">
        <v>4627</v>
      </c>
      <c r="K46" s="93">
        <v>4509</v>
      </c>
    </row>
    <row r="47" spans="1:11" s="17" customFormat="1" ht="12" customHeight="1" x14ac:dyDescent="0.25">
      <c r="A47" s="90" t="s">
        <v>54</v>
      </c>
      <c r="B47" s="8">
        <v>2519</v>
      </c>
      <c r="C47" s="79">
        <v>2738</v>
      </c>
      <c r="D47" s="15">
        <v>2782</v>
      </c>
      <c r="E47" s="14">
        <v>2671</v>
      </c>
      <c r="F47" s="14">
        <v>2922</v>
      </c>
      <c r="G47" s="15">
        <v>3681</v>
      </c>
      <c r="H47" s="15">
        <v>3892</v>
      </c>
      <c r="I47" s="36">
        <v>4217</v>
      </c>
      <c r="J47" s="15">
        <v>4375</v>
      </c>
      <c r="K47" s="93">
        <v>4377</v>
      </c>
    </row>
    <row r="48" spans="1:11" s="17" customFormat="1" ht="20.100000000000001" customHeight="1" x14ac:dyDescent="0.25">
      <c r="A48" s="50" t="s">
        <v>47</v>
      </c>
      <c r="B48" s="63"/>
      <c r="C48" s="15"/>
      <c r="D48" s="15"/>
      <c r="E48" s="14"/>
      <c r="F48" s="14"/>
      <c r="G48" s="15"/>
      <c r="H48" s="15"/>
      <c r="I48" s="36"/>
      <c r="J48" s="15"/>
      <c r="K48" s="93"/>
    </row>
    <row r="49" spans="1:11" s="56" customFormat="1" ht="20.100000000000001" customHeight="1" x14ac:dyDescent="0.25">
      <c r="A49" s="53" t="s">
        <v>9</v>
      </c>
      <c r="B49" s="63">
        <v>100</v>
      </c>
      <c r="C49" s="63">
        <v>100</v>
      </c>
      <c r="D49" s="63">
        <v>100</v>
      </c>
      <c r="E49" s="63">
        <v>100</v>
      </c>
      <c r="F49" s="63">
        <v>100</v>
      </c>
      <c r="G49" s="63">
        <v>100</v>
      </c>
      <c r="H49" s="63">
        <v>100</v>
      </c>
      <c r="I49" s="63">
        <v>100</v>
      </c>
      <c r="J49" s="63">
        <v>100</v>
      </c>
      <c r="K49" s="63">
        <v>100</v>
      </c>
    </row>
    <row r="50" spans="1:11" s="17" customFormat="1" ht="18" customHeight="1" x14ac:dyDescent="0.25">
      <c r="A50" s="40" t="s">
        <v>20</v>
      </c>
      <c r="B50" s="41"/>
      <c r="C50" s="63"/>
      <c r="D50" s="64"/>
      <c r="E50" s="64"/>
      <c r="F50" s="63"/>
      <c r="G50" s="65"/>
      <c r="H50" s="65"/>
      <c r="I50" s="65"/>
      <c r="J50" s="66"/>
      <c r="K50" s="63"/>
    </row>
    <row r="51" spans="1:11" s="17" customFormat="1" ht="15.95" customHeight="1" x14ac:dyDescent="0.25">
      <c r="A51" s="1" t="s">
        <v>39</v>
      </c>
      <c r="B51" s="76">
        <v>54.944145635084816</v>
      </c>
      <c r="C51" s="76">
        <v>58.028792912513836</v>
      </c>
      <c r="D51" s="68">
        <v>60.8</v>
      </c>
      <c r="E51" s="68">
        <v>59</v>
      </c>
      <c r="F51" s="76">
        <v>59.604794298671848</v>
      </c>
      <c r="G51" s="68">
        <v>68.099999999999994</v>
      </c>
      <c r="H51" s="68">
        <v>68.599999999999994</v>
      </c>
      <c r="I51" s="68">
        <v>62.1</v>
      </c>
      <c r="J51" s="69">
        <v>55.4</v>
      </c>
      <c r="K51" s="76">
        <v>53.8</v>
      </c>
    </row>
    <row r="52" spans="1:11" s="17" customFormat="1" ht="12" customHeight="1" x14ac:dyDescent="0.25">
      <c r="A52" s="1" t="s">
        <v>40</v>
      </c>
      <c r="B52" s="76">
        <v>45.055854364915184</v>
      </c>
      <c r="C52" s="76">
        <v>41.971207087486157</v>
      </c>
      <c r="D52" s="68">
        <v>39.200000000000003</v>
      </c>
      <c r="E52" s="68">
        <v>41</v>
      </c>
      <c r="F52" s="76">
        <v>40.395205701328152</v>
      </c>
      <c r="G52" s="68">
        <v>31.9</v>
      </c>
      <c r="H52" s="68">
        <v>31.4</v>
      </c>
      <c r="I52" s="68">
        <v>37.9</v>
      </c>
      <c r="J52" s="69">
        <v>44.6</v>
      </c>
      <c r="K52" s="76">
        <v>46.2</v>
      </c>
    </row>
    <row r="53" spans="1:11" s="17" customFormat="1" ht="12" customHeight="1" x14ac:dyDescent="0.25">
      <c r="A53" s="38" t="s">
        <v>59</v>
      </c>
      <c r="B53" s="42" t="s">
        <v>1</v>
      </c>
      <c r="C53" s="42" t="s">
        <v>1</v>
      </c>
      <c r="D53" s="42" t="s">
        <v>1</v>
      </c>
      <c r="E53" s="42" t="s">
        <v>1</v>
      </c>
      <c r="F53" s="42" t="s">
        <v>1</v>
      </c>
      <c r="G53" s="42" t="s">
        <v>1</v>
      </c>
      <c r="H53" s="42" t="s">
        <v>1</v>
      </c>
      <c r="I53" s="42" t="s">
        <v>1</v>
      </c>
      <c r="J53" s="42" t="s">
        <v>1</v>
      </c>
      <c r="K53" s="76" t="s">
        <v>1</v>
      </c>
    </row>
    <row r="54" spans="1:11" s="17" customFormat="1" ht="18" customHeight="1" x14ac:dyDescent="0.25">
      <c r="A54" s="40" t="s">
        <v>16</v>
      </c>
      <c r="B54" s="41"/>
      <c r="C54" s="76"/>
      <c r="D54" s="64"/>
      <c r="E54" s="64"/>
      <c r="F54" s="76"/>
      <c r="G54" s="65"/>
      <c r="H54" s="65"/>
      <c r="I54" s="68"/>
      <c r="J54" s="70"/>
      <c r="K54" s="76"/>
    </row>
    <row r="55" spans="1:11" s="17" customFormat="1" ht="15.95" customHeight="1" x14ac:dyDescent="0.25">
      <c r="A55" s="1" t="s">
        <v>17</v>
      </c>
      <c r="B55" s="76">
        <v>52.254861398427799</v>
      </c>
      <c r="C55" s="76">
        <v>52.196382428940566</v>
      </c>
      <c r="D55" s="65">
        <v>53.4</v>
      </c>
      <c r="E55" s="65">
        <v>53.4</v>
      </c>
      <c r="F55" s="76">
        <v>53.871072238419181</v>
      </c>
      <c r="G55" s="65">
        <v>49.6</v>
      </c>
      <c r="H55" s="65">
        <v>48.2</v>
      </c>
      <c r="I55" s="68">
        <v>46</v>
      </c>
      <c r="J55" s="67">
        <v>44.5</v>
      </c>
      <c r="K55" s="76">
        <v>41.408934707903782</v>
      </c>
    </row>
    <row r="56" spans="1:11" s="17" customFormat="1" ht="12" customHeight="1" x14ac:dyDescent="0.25">
      <c r="A56" s="1" t="s">
        <v>18</v>
      </c>
      <c r="B56" s="76">
        <v>18.866363260239964</v>
      </c>
      <c r="C56" s="76">
        <v>20.598006644518271</v>
      </c>
      <c r="D56" s="65">
        <v>20.6</v>
      </c>
      <c r="E56" s="65">
        <v>23.1</v>
      </c>
      <c r="F56" s="76">
        <v>25.040492387431161</v>
      </c>
      <c r="G56" s="65">
        <v>33.200000000000003</v>
      </c>
      <c r="H56" s="65">
        <v>36.1</v>
      </c>
      <c r="I56" s="68">
        <v>38.299999999999997</v>
      </c>
      <c r="J56" s="67">
        <v>39.1</v>
      </c>
      <c r="K56" s="76">
        <v>40.664375715922105</v>
      </c>
    </row>
    <row r="57" spans="1:11" s="17" customFormat="1" ht="12" customHeight="1" x14ac:dyDescent="0.25">
      <c r="A57" s="1" t="s">
        <v>46</v>
      </c>
      <c r="B57" s="76">
        <v>15.887463798096816</v>
      </c>
      <c r="C57" s="76">
        <v>15.023994093761535</v>
      </c>
      <c r="D57" s="65">
        <v>13.5</v>
      </c>
      <c r="E57" s="65">
        <v>11.5</v>
      </c>
      <c r="F57" s="76">
        <v>9.5562034337544546</v>
      </c>
      <c r="G57" s="65">
        <v>7.3</v>
      </c>
      <c r="H57" s="65">
        <v>6.1</v>
      </c>
      <c r="I57" s="68">
        <v>5.7</v>
      </c>
      <c r="J57" s="67">
        <v>5.0999999999999996</v>
      </c>
      <c r="K57" s="76">
        <v>5.2405498281786942</v>
      </c>
    </row>
    <row r="58" spans="1:11" s="17" customFormat="1" ht="12" customHeight="1" x14ac:dyDescent="0.25">
      <c r="A58" s="1" t="s">
        <v>19</v>
      </c>
      <c r="B58" s="76">
        <v>12.991311543235415</v>
      </c>
      <c r="C58" s="76">
        <v>12.181616832779623</v>
      </c>
      <c r="D58" s="65">
        <v>12.5</v>
      </c>
      <c r="E58" s="65">
        <v>12</v>
      </c>
      <c r="F58" s="76">
        <v>11.532231940395206</v>
      </c>
      <c r="G58" s="65">
        <v>9.9</v>
      </c>
      <c r="H58" s="65">
        <v>9.6</v>
      </c>
      <c r="I58" s="68">
        <v>10</v>
      </c>
      <c r="J58" s="67">
        <v>11.3</v>
      </c>
      <c r="K58" s="76">
        <v>12.686139747995417</v>
      </c>
    </row>
    <row r="59" spans="1:11" s="56" customFormat="1" ht="20.100000000000001" customHeight="1" x14ac:dyDescent="0.25">
      <c r="A59" s="53" t="s">
        <v>5</v>
      </c>
      <c r="B59" s="63">
        <v>100</v>
      </c>
      <c r="C59" s="71">
        <v>100</v>
      </c>
      <c r="D59" s="71">
        <v>100</v>
      </c>
      <c r="E59" s="71">
        <v>100</v>
      </c>
      <c r="F59" s="63">
        <v>99.999999999999986</v>
      </c>
      <c r="G59" s="71">
        <v>100</v>
      </c>
      <c r="H59" s="71">
        <v>100</v>
      </c>
      <c r="I59" s="63">
        <v>100</v>
      </c>
      <c r="J59" s="71">
        <v>100</v>
      </c>
      <c r="K59" s="63">
        <v>100</v>
      </c>
    </row>
    <row r="60" spans="1:11" s="17" customFormat="1" ht="18" customHeight="1" x14ac:dyDescent="0.25">
      <c r="A60" s="40" t="s">
        <v>20</v>
      </c>
      <c r="B60" s="41"/>
      <c r="C60" s="71"/>
      <c r="D60" s="64"/>
      <c r="E60" s="64"/>
      <c r="F60" s="63"/>
      <c r="G60" s="72"/>
      <c r="H60" s="72"/>
      <c r="I60" s="68"/>
      <c r="J60" s="70"/>
      <c r="K60" s="63"/>
    </row>
    <row r="61" spans="1:11" s="17" customFormat="1" ht="15.95" customHeight="1" x14ac:dyDescent="0.25">
      <c r="A61" s="1" t="s">
        <v>39</v>
      </c>
      <c r="B61" s="76">
        <v>56.191839656406586</v>
      </c>
      <c r="C61" s="83">
        <v>60.614465542991248</v>
      </c>
      <c r="D61" s="65">
        <v>62.4</v>
      </c>
      <c r="E61" s="65">
        <v>61.4</v>
      </c>
      <c r="F61" s="76">
        <v>61.46032962821004</v>
      </c>
      <c r="G61" s="69">
        <v>68.156766687078999</v>
      </c>
      <c r="H61" s="69">
        <v>68.5</v>
      </c>
      <c r="I61" s="68">
        <v>64.2</v>
      </c>
      <c r="J61" s="73">
        <v>59.2</v>
      </c>
      <c r="K61" s="76">
        <v>57.7</v>
      </c>
    </row>
    <row r="62" spans="1:11" s="17" customFormat="1" ht="12" customHeight="1" x14ac:dyDescent="0.25">
      <c r="A62" s="1" t="s">
        <v>40</v>
      </c>
      <c r="B62" s="76">
        <v>43.808160343593414</v>
      </c>
      <c r="C62" s="83">
        <v>39.385534457008745</v>
      </c>
      <c r="D62" s="65">
        <v>37.6</v>
      </c>
      <c r="E62" s="65">
        <v>38.6</v>
      </c>
      <c r="F62" s="76">
        <v>38.53967037178996</v>
      </c>
      <c r="G62" s="69">
        <v>31.843233312921004</v>
      </c>
      <c r="H62" s="69">
        <v>31.5</v>
      </c>
      <c r="I62" s="68">
        <v>35.799999999999997</v>
      </c>
      <c r="J62" s="73">
        <v>40.799999999999997</v>
      </c>
      <c r="K62" s="76">
        <v>42.3</v>
      </c>
    </row>
    <row r="63" spans="1:11" s="17" customFormat="1" ht="12" customHeight="1" x14ac:dyDescent="0.25">
      <c r="A63" s="38" t="s">
        <v>59</v>
      </c>
      <c r="B63" s="42" t="s">
        <v>1</v>
      </c>
      <c r="C63" s="42" t="s">
        <v>1</v>
      </c>
      <c r="D63" s="42" t="s">
        <v>1</v>
      </c>
      <c r="E63" s="42" t="s">
        <v>1</v>
      </c>
      <c r="F63" s="42" t="s">
        <v>1</v>
      </c>
      <c r="G63" s="42" t="s">
        <v>1</v>
      </c>
      <c r="H63" s="42" t="s">
        <v>1</v>
      </c>
      <c r="I63" s="42" t="s">
        <v>1</v>
      </c>
      <c r="J63" s="42" t="s">
        <v>1</v>
      </c>
      <c r="K63" s="76" t="s">
        <v>1</v>
      </c>
    </row>
    <row r="64" spans="1:11" s="17" customFormat="1" ht="18" customHeight="1" x14ac:dyDescent="0.25">
      <c r="A64" s="40" t="s">
        <v>21</v>
      </c>
      <c r="B64" s="76"/>
      <c r="C64" s="71"/>
      <c r="D64" s="65"/>
      <c r="E64" s="65"/>
      <c r="F64" s="63"/>
      <c r="G64" s="69"/>
      <c r="H64" s="69"/>
      <c r="I64" s="68"/>
      <c r="J64" s="73"/>
      <c r="K64" s="63"/>
    </row>
    <row r="65" spans="1:11" s="52" customFormat="1" ht="18" customHeight="1" x14ac:dyDescent="0.25">
      <c r="A65" s="59" t="s">
        <v>3</v>
      </c>
      <c r="B65" s="76">
        <v>56.215700310188495</v>
      </c>
      <c r="C65" s="83">
        <v>55.685939833582253</v>
      </c>
      <c r="D65" s="69">
        <v>56.4</v>
      </c>
      <c r="E65" s="69">
        <v>56.7</v>
      </c>
      <c r="F65" s="76">
        <v>56.017631276351089</v>
      </c>
      <c r="G65" s="69">
        <v>58.833435394978565</v>
      </c>
      <c r="H65" s="69">
        <v>58.8</v>
      </c>
      <c r="I65" s="68">
        <v>57.8</v>
      </c>
      <c r="J65" s="73">
        <v>57</v>
      </c>
      <c r="K65" s="76">
        <v>56.987179487179489</v>
      </c>
    </row>
    <row r="66" spans="1:11" s="17" customFormat="1" ht="15.95" customHeight="1" x14ac:dyDescent="0.25">
      <c r="A66" s="60" t="s">
        <v>22</v>
      </c>
      <c r="B66" s="76">
        <v>14.125507038892865</v>
      </c>
      <c r="C66" s="83">
        <v>13.697461062513336</v>
      </c>
      <c r="D66" s="69">
        <v>14</v>
      </c>
      <c r="E66" s="65">
        <v>14.2</v>
      </c>
      <c r="F66" s="76">
        <v>14.162514373323113</v>
      </c>
      <c r="G66" s="69">
        <v>15.110226576852421</v>
      </c>
      <c r="H66" s="69">
        <v>16.399999999999999</v>
      </c>
      <c r="I66" s="68">
        <v>16.2</v>
      </c>
      <c r="J66" s="73">
        <v>16.100000000000001</v>
      </c>
      <c r="K66" s="76">
        <v>16.39423076923077</v>
      </c>
    </row>
    <row r="67" spans="1:11" s="17" customFormat="1" ht="12" customHeight="1" x14ac:dyDescent="0.25">
      <c r="A67" s="60" t="s">
        <v>23</v>
      </c>
      <c r="B67" s="76">
        <v>41.159627773800999</v>
      </c>
      <c r="C67" s="83">
        <v>41.007040751013442</v>
      </c>
      <c r="D67" s="69">
        <v>41.5</v>
      </c>
      <c r="E67" s="64">
        <v>41.5</v>
      </c>
      <c r="F67" s="76">
        <v>41.011881947106168</v>
      </c>
      <c r="G67" s="69">
        <v>42.896509491733006</v>
      </c>
      <c r="H67" s="69">
        <v>41.5</v>
      </c>
      <c r="I67" s="68">
        <v>40.6</v>
      </c>
      <c r="J67" s="73">
        <v>40.1</v>
      </c>
      <c r="K67" s="76">
        <v>39.647435897435898</v>
      </c>
    </row>
    <row r="68" spans="1:11" s="17" customFormat="1" ht="12" customHeight="1" x14ac:dyDescent="0.25">
      <c r="A68" s="60" t="s">
        <v>24</v>
      </c>
      <c r="B68" s="76">
        <v>0.93056549749463124</v>
      </c>
      <c r="C68" s="83">
        <v>0.98143802005547265</v>
      </c>
      <c r="D68" s="69">
        <v>0.9</v>
      </c>
      <c r="E68" s="64">
        <v>1</v>
      </c>
      <c r="F68" s="76">
        <v>0.84323495592180908</v>
      </c>
      <c r="G68" s="73">
        <v>0.82669932639314148</v>
      </c>
      <c r="H68" s="73">
        <v>0.9</v>
      </c>
      <c r="I68" s="68">
        <v>1</v>
      </c>
      <c r="J68" s="73">
        <v>0.9</v>
      </c>
      <c r="K68" s="76">
        <v>0.94551282051282048</v>
      </c>
    </row>
    <row r="69" spans="1:11" s="52" customFormat="1" ht="18" customHeight="1" x14ac:dyDescent="0.25">
      <c r="A69" s="59" t="s">
        <v>4</v>
      </c>
      <c r="B69" s="76">
        <v>43.784299689811505</v>
      </c>
      <c r="C69" s="83">
        <v>44.314060166417754</v>
      </c>
      <c r="D69" s="69">
        <v>43.6</v>
      </c>
      <c r="E69" s="69">
        <v>43.3</v>
      </c>
      <c r="F69" s="76">
        <v>43.982368723648911</v>
      </c>
      <c r="G69" s="69">
        <v>41.166564605021435</v>
      </c>
      <c r="H69" s="69">
        <v>41.2</v>
      </c>
      <c r="I69" s="68">
        <v>42.2</v>
      </c>
      <c r="J69" s="73">
        <v>43</v>
      </c>
      <c r="K69" s="76">
        <v>43.012820512820511</v>
      </c>
    </row>
    <row r="70" spans="1:11" s="17" customFormat="1" ht="15.95" customHeight="1" x14ac:dyDescent="0.25">
      <c r="A70" s="60" t="s">
        <v>22</v>
      </c>
      <c r="B70" s="76">
        <v>14.936769267477928</v>
      </c>
      <c r="C70" s="83">
        <v>15.596330275229359</v>
      </c>
      <c r="D70" s="69">
        <v>14.6</v>
      </c>
      <c r="E70" s="65">
        <v>13.7</v>
      </c>
      <c r="F70" s="76">
        <v>14.181678804139516</v>
      </c>
      <c r="G70" s="69">
        <v>13.609920391916718</v>
      </c>
      <c r="H70" s="69">
        <v>13.6</v>
      </c>
      <c r="I70" s="68">
        <v>14.2</v>
      </c>
      <c r="J70" s="73">
        <v>14.8</v>
      </c>
      <c r="K70" s="76">
        <v>14.839743589743589</v>
      </c>
    </row>
    <row r="71" spans="1:11" s="17" customFormat="1" ht="12" customHeight="1" x14ac:dyDescent="0.25">
      <c r="A71" s="60" t="s">
        <v>15</v>
      </c>
      <c r="B71" s="76">
        <v>27.057981388690049</v>
      </c>
      <c r="C71" s="83">
        <v>27.010881160657135</v>
      </c>
      <c r="D71" s="65">
        <v>27.3</v>
      </c>
      <c r="E71" s="65">
        <v>27.7</v>
      </c>
      <c r="F71" s="76">
        <v>27.941740130318131</v>
      </c>
      <c r="G71" s="69">
        <v>26.086956521739129</v>
      </c>
      <c r="H71" s="69">
        <v>26.1</v>
      </c>
      <c r="I71" s="68">
        <v>26.4</v>
      </c>
      <c r="J71" s="69">
        <v>26.7</v>
      </c>
      <c r="K71" s="76">
        <v>26.842948717948715</v>
      </c>
    </row>
    <row r="72" spans="1:11" s="17" customFormat="1" ht="12" customHeight="1" x14ac:dyDescent="0.25">
      <c r="A72" s="60" t="s">
        <v>14</v>
      </c>
      <c r="B72" s="76">
        <v>1.789549033643522</v>
      </c>
      <c r="C72" s="83">
        <v>1.7068487305312567</v>
      </c>
      <c r="D72" s="65">
        <v>1.6</v>
      </c>
      <c r="E72" s="65">
        <v>1.9</v>
      </c>
      <c r="F72" s="76">
        <v>1.858949789191261</v>
      </c>
      <c r="G72" s="69">
        <v>1.4696876913655847</v>
      </c>
      <c r="H72" s="69">
        <v>1.5</v>
      </c>
      <c r="I72" s="68">
        <v>1.6</v>
      </c>
      <c r="J72" s="69">
        <v>1.4</v>
      </c>
      <c r="K72" s="76">
        <v>1.3301282051282051</v>
      </c>
    </row>
    <row r="73" spans="1:11" s="52" customFormat="1" ht="18" customHeight="1" x14ac:dyDescent="0.25">
      <c r="A73" s="87" t="s">
        <v>0</v>
      </c>
      <c r="B73" s="63">
        <v>100</v>
      </c>
      <c r="C73" s="71">
        <v>100</v>
      </c>
      <c r="D73" s="70">
        <v>100</v>
      </c>
      <c r="E73" s="70">
        <v>100</v>
      </c>
      <c r="F73" s="63">
        <v>100</v>
      </c>
      <c r="G73" s="66">
        <v>100</v>
      </c>
      <c r="H73" s="66">
        <v>100</v>
      </c>
      <c r="I73" s="63">
        <v>100</v>
      </c>
      <c r="J73" s="70">
        <v>100</v>
      </c>
      <c r="K73" s="63">
        <v>100</v>
      </c>
    </row>
    <row r="74" spans="1:11" s="17" customFormat="1" ht="15.95" customHeight="1" x14ac:dyDescent="0.25">
      <c r="A74" s="60" t="s">
        <v>22</v>
      </c>
      <c r="B74" s="76">
        <v>29.062276306370794</v>
      </c>
      <c r="C74" s="83">
        <v>29.293791337742693</v>
      </c>
      <c r="D74" s="65">
        <v>28.6</v>
      </c>
      <c r="E74" s="65">
        <v>27.9</v>
      </c>
      <c r="F74" s="76">
        <v>28.344193177462628</v>
      </c>
      <c r="G74" s="73">
        <v>28.720146968769139</v>
      </c>
      <c r="H74" s="73">
        <v>30</v>
      </c>
      <c r="I74" s="68">
        <v>30.4</v>
      </c>
      <c r="J74" s="64">
        <v>30.8</v>
      </c>
      <c r="K74" s="76">
        <v>31.233974358974358</v>
      </c>
    </row>
    <row r="75" spans="1:11" s="17" customFormat="1" ht="12" customHeight="1" x14ac:dyDescent="0.25">
      <c r="A75" s="60" t="s">
        <v>37</v>
      </c>
      <c r="B75" s="76">
        <v>68.217609162491058</v>
      </c>
      <c r="C75" s="83">
        <v>68.01792191167057</v>
      </c>
      <c r="D75" s="65">
        <v>68.900000000000006</v>
      </c>
      <c r="E75" s="65">
        <v>69.2</v>
      </c>
      <c r="F75" s="76">
        <v>68.953622077424299</v>
      </c>
      <c r="G75" s="65">
        <v>68.983466013472139</v>
      </c>
      <c r="H75" s="65">
        <v>67.599999999999994</v>
      </c>
      <c r="I75" s="68">
        <v>67</v>
      </c>
      <c r="J75" s="65">
        <v>66.8</v>
      </c>
      <c r="K75" s="76">
        <v>66.490384615384613</v>
      </c>
    </row>
    <row r="76" spans="1:11" s="17" customFormat="1" ht="12" customHeight="1" x14ac:dyDescent="0.25">
      <c r="A76" s="60" t="s">
        <v>38</v>
      </c>
      <c r="B76" s="76">
        <v>2.7201145311381532</v>
      </c>
      <c r="C76" s="83">
        <v>2.6882867505867294</v>
      </c>
      <c r="D76" s="65">
        <v>2.5</v>
      </c>
      <c r="E76" s="65">
        <v>2.9</v>
      </c>
      <c r="F76" s="76">
        <v>2.7021847451130698</v>
      </c>
      <c r="G76" s="65">
        <v>2.2963870177587262</v>
      </c>
      <c r="H76" s="65">
        <v>2.4</v>
      </c>
      <c r="I76" s="68">
        <v>2.6</v>
      </c>
      <c r="J76" s="65">
        <v>2.2999999999999998</v>
      </c>
      <c r="K76" s="76">
        <v>2.2756410256410255</v>
      </c>
    </row>
    <row r="77" spans="1:11" ht="9.9499999999999993" customHeight="1" x14ac:dyDescent="0.25">
      <c r="A77" s="38"/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1:11" ht="15.95" customHeight="1" x14ac:dyDescent="0.25">
      <c r="A78" s="5" t="s">
        <v>10</v>
      </c>
      <c r="B78" s="31"/>
      <c r="C78" s="30"/>
      <c r="D78" s="31"/>
      <c r="E78" s="31"/>
      <c r="F78" s="30"/>
      <c r="G78" s="30"/>
      <c r="H78" s="30"/>
      <c r="I78" s="30"/>
      <c r="J78" s="30"/>
      <c r="K78" s="31"/>
    </row>
    <row r="79" spans="1:11" ht="12" customHeight="1" x14ac:dyDescent="0.25">
      <c r="A79" s="88" t="s">
        <v>51</v>
      </c>
      <c r="B79" s="31"/>
      <c r="C79" s="30"/>
      <c r="D79" s="31"/>
      <c r="E79" s="31"/>
      <c r="F79" s="30"/>
      <c r="G79" s="30"/>
      <c r="H79" s="30"/>
      <c r="I79" s="30"/>
      <c r="J79" s="30"/>
      <c r="K79" s="31"/>
    </row>
    <row r="80" spans="1:11" ht="12" customHeight="1" x14ac:dyDescent="0.25">
      <c r="A80" s="84" t="s">
        <v>49</v>
      </c>
      <c r="B80" s="31"/>
      <c r="C80" s="30"/>
      <c r="D80" s="31"/>
      <c r="E80" s="31"/>
      <c r="F80" s="30"/>
      <c r="G80" s="30"/>
      <c r="H80" s="30"/>
      <c r="I80" s="30"/>
      <c r="J80" s="30"/>
      <c r="K80" s="31"/>
    </row>
    <row r="81" spans="1:11" ht="12" customHeight="1" x14ac:dyDescent="0.25">
      <c r="A81" s="86" t="s">
        <v>50</v>
      </c>
      <c r="B81" s="31"/>
      <c r="C81" s="30"/>
      <c r="D81" s="31"/>
      <c r="E81" s="31"/>
      <c r="F81" s="30"/>
      <c r="G81" s="30"/>
      <c r="H81" s="30"/>
      <c r="I81" s="30"/>
      <c r="J81" s="30"/>
      <c r="K81" s="31"/>
    </row>
    <row r="82" spans="1:11" ht="12" customHeight="1" x14ac:dyDescent="0.25">
      <c r="A82" s="89" t="s">
        <v>52</v>
      </c>
      <c r="B82" s="31"/>
      <c r="C82" s="30"/>
      <c r="D82" s="31"/>
      <c r="E82" s="31"/>
      <c r="F82" s="30"/>
      <c r="G82" s="30"/>
      <c r="H82" s="30"/>
      <c r="I82" s="30"/>
      <c r="J82" s="30"/>
      <c r="K82" s="31"/>
    </row>
    <row r="83" spans="1:11" ht="12" customHeight="1" x14ac:dyDescent="0.25">
      <c r="A83" s="89" t="s">
        <v>57</v>
      </c>
      <c r="B83" s="31"/>
      <c r="C83" s="30"/>
      <c r="D83" s="31"/>
      <c r="E83" s="31"/>
      <c r="F83" s="30"/>
      <c r="G83" s="30"/>
      <c r="H83" s="30"/>
      <c r="I83" s="30"/>
      <c r="J83" s="30"/>
      <c r="K83" s="31"/>
    </row>
    <row r="84" spans="1:11" ht="12" customHeight="1" x14ac:dyDescent="0.25">
      <c r="A84" s="89" t="s">
        <v>55</v>
      </c>
      <c r="B84" s="31"/>
      <c r="C84" s="30"/>
      <c r="D84" s="31"/>
      <c r="E84" s="31"/>
      <c r="F84" s="30"/>
      <c r="G84" s="30"/>
      <c r="H84" s="30"/>
      <c r="I84" s="30"/>
      <c r="J84" s="30"/>
      <c r="K84" s="31"/>
    </row>
    <row r="85" spans="1:11" ht="12" customHeight="1" x14ac:dyDescent="0.25">
      <c r="A85" s="89" t="s">
        <v>60</v>
      </c>
      <c r="B85" s="31"/>
      <c r="C85" s="30"/>
      <c r="D85" s="31"/>
      <c r="E85" s="31"/>
      <c r="F85" s="30"/>
      <c r="G85" s="30"/>
      <c r="H85" s="30"/>
      <c r="I85" s="30"/>
      <c r="J85" s="30"/>
      <c r="K85" s="31"/>
    </row>
    <row r="86" spans="1:11" ht="15.95" customHeight="1" x14ac:dyDescent="0.25">
      <c r="A86" s="32" t="s">
        <v>7</v>
      </c>
      <c r="B86" s="34"/>
      <c r="C86" s="3"/>
      <c r="D86" s="34"/>
      <c r="E86" s="34"/>
      <c r="F86" s="3"/>
      <c r="G86" s="3"/>
      <c r="H86" s="3"/>
      <c r="I86" s="3"/>
      <c r="J86" s="3"/>
      <c r="K86" s="36" t="s">
        <v>61</v>
      </c>
    </row>
    <row r="87" spans="1:11" ht="3.95" customHeight="1" x14ac:dyDescent="0.2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6254D-DD98-4D15-8DDC-6A921A3FB533}">
  <dimension ref="A1:L88"/>
  <sheetViews>
    <sheetView zoomScaleNormal="100" workbookViewId="0">
      <selection activeCell="M1" sqref="M1"/>
    </sheetView>
  </sheetViews>
  <sheetFormatPr baseColWidth="10" defaultColWidth="16" defaultRowHeight="9.9499999999999993" customHeight="1" x14ac:dyDescent="0.25"/>
  <cols>
    <col min="1" max="1" width="9" style="35" customWidth="1"/>
    <col min="2" max="2" width="37.59765625" style="2" customWidth="1"/>
    <col min="3" max="12" width="9" style="2" customWidth="1"/>
    <col min="13" max="16384" width="16" style="2"/>
  </cols>
  <sheetData>
    <row r="1" spans="1:12" s="12" customFormat="1" ht="34.5" customHeight="1" x14ac:dyDescent="0.25">
      <c r="A1" s="44" t="s">
        <v>13</v>
      </c>
      <c r="B1" s="45"/>
      <c r="C1"/>
      <c r="D1"/>
      <c r="E1"/>
      <c r="F1"/>
      <c r="G1" s="18"/>
      <c r="H1" s="18"/>
      <c r="I1" s="18"/>
      <c r="J1" s="18"/>
      <c r="K1" s="46"/>
      <c r="L1" s="46"/>
    </row>
    <row r="2" spans="1:12" s="12" customFormat="1" ht="5.0999999999999996" customHeight="1" thickBot="1" x14ac:dyDescent="0.3">
      <c r="A2" s="47"/>
      <c r="B2" s="47"/>
      <c r="C2" s="47"/>
      <c r="D2" s="47"/>
      <c r="E2" s="47"/>
      <c r="F2" s="47"/>
      <c r="G2" s="47"/>
      <c r="H2" s="47"/>
      <c r="I2" s="47"/>
      <c r="J2" s="47"/>
      <c r="K2" s="48"/>
      <c r="L2" s="47"/>
    </row>
    <row r="3" spans="1:12" s="17" customFormat="1" ht="39.950000000000003" customHeight="1" x14ac:dyDescent="0.25">
      <c r="A3" s="62" t="s">
        <v>42</v>
      </c>
    </row>
    <row r="4" spans="1:12" s="20" customFormat="1" ht="15" customHeight="1" x14ac:dyDescent="0.2">
      <c r="A4" s="16" t="s">
        <v>44</v>
      </c>
      <c r="K4" s="6"/>
      <c r="L4" s="6" t="s">
        <v>53</v>
      </c>
    </row>
    <row r="5" spans="1:12" s="22" customFormat="1" ht="15.95" customHeight="1" x14ac:dyDescent="0.25">
      <c r="A5" s="10" t="s">
        <v>6</v>
      </c>
      <c r="B5" s="10"/>
      <c r="G5" s="21"/>
      <c r="H5" s="21"/>
      <c r="I5" s="21"/>
      <c r="J5" s="21"/>
      <c r="K5" s="21"/>
      <c r="L5" s="21" t="s">
        <v>2</v>
      </c>
    </row>
    <row r="6" spans="1:12" s="17" customFormat="1" ht="3.95" customHeight="1" x14ac:dyDescent="0.25">
      <c r="A6" s="23"/>
      <c r="B6" s="23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s="17" customFormat="1" ht="3.75" customHeight="1" x14ac:dyDescent="0.25">
      <c r="A7" s="4"/>
      <c r="B7" s="4"/>
    </row>
    <row r="8" spans="1:12" s="26" customFormat="1" ht="12" customHeight="1" x14ac:dyDescent="0.25">
      <c r="A8" s="13"/>
      <c r="B8" s="11"/>
      <c r="C8" s="19"/>
      <c r="D8" s="25">
        <v>2001</v>
      </c>
      <c r="E8" s="19">
        <v>2002</v>
      </c>
      <c r="F8" s="19">
        <v>2003</v>
      </c>
      <c r="G8" s="19">
        <v>2004</v>
      </c>
      <c r="H8" s="19">
        <v>2005</v>
      </c>
      <c r="I8" s="19">
        <v>2006</v>
      </c>
      <c r="J8" s="19">
        <v>2007</v>
      </c>
      <c r="K8" s="25">
        <v>2008</v>
      </c>
      <c r="L8" s="19">
        <v>2009</v>
      </c>
    </row>
    <row r="9" spans="1:12" s="14" customFormat="1" ht="3.95" customHeight="1" x14ac:dyDescent="0.25">
      <c r="A9" s="27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s="14" customFormat="1" ht="3.95" customHeight="1" x14ac:dyDescent="0.25">
      <c r="A10" s="19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s="14" customFormat="1" ht="20.100000000000001" customHeight="1" x14ac:dyDescent="0.25">
      <c r="A11" s="50" t="s">
        <v>32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s="56" customFormat="1" ht="20.100000000000001" customHeight="1" x14ac:dyDescent="0.25">
      <c r="A12" s="53" t="s">
        <v>9</v>
      </c>
      <c r="B12" s="54"/>
      <c r="C12" s="8"/>
      <c r="D12" s="55">
        <f>SUM(D14:D15)</f>
        <v>2539</v>
      </c>
      <c r="E12" s="55">
        <f>SUM(E14:E15)</f>
        <v>3047</v>
      </c>
      <c r="F12" s="55">
        <f>SUM(F14:F15)</f>
        <v>3049</v>
      </c>
      <c r="G12" s="55">
        <f>SUM(G14:G15)</f>
        <v>2867</v>
      </c>
      <c r="H12" s="55">
        <v>2616</v>
      </c>
      <c r="I12" s="55">
        <v>2416</v>
      </c>
      <c r="J12" s="55">
        <f>SUM(J14:J15)</f>
        <v>2261</v>
      </c>
      <c r="K12" s="55">
        <f>SUM(K14:K15)</f>
        <v>2476</v>
      </c>
      <c r="L12" s="55">
        <f>SUM(L14:L15)</f>
        <v>2486</v>
      </c>
    </row>
    <row r="13" spans="1:12" s="17" customFormat="1" ht="18" customHeight="1" x14ac:dyDescent="0.25">
      <c r="A13" s="40" t="s">
        <v>20</v>
      </c>
      <c r="B13" s="28"/>
      <c r="C13" s="14"/>
      <c r="D13" s="14"/>
      <c r="E13" s="14"/>
      <c r="F13" s="14"/>
      <c r="G13" s="7"/>
      <c r="H13" s="7"/>
      <c r="I13" s="7"/>
      <c r="J13" s="7"/>
      <c r="K13" s="41"/>
      <c r="L13" s="55"/>
    </row>
    <row r="14" spans="1:12" s="17" customFormat="1" ht="15.95" customHeight="1" x14ac:dyDescent="0.25">
      <c r="A14" s="1" t="s">
        <v>39</v>
      </c>
      <c r="B14" s="28"/>
      <c r="C14" s="14"/>
      <c r="D14" s="15">
        <v>1248</v>
      </c>
      <c r="E14" s="8">
        <v>1533</v>
      </c>
      <c r="F14" s="8">
        <v>1297</v>
      </c>
      <c r="G14" s="8">
        <v>1038</v>
      </c>
      <c r="H14" s="8">
        <v>846</v>
      </c>
      <c r="I14" s="8">
        <v>923</v>
      </c>
      <c r="J14" s="8">
        <v>1000</v>
      </c>
      <c r="K14" s="42">
        <v>1425</v>
      </c>
      <c r="L14" s="74">
        <v>1484</v>
      </c>
    </row>
    <row r="15" spans="1:12" s="17" customFormat="1" ht="12" customHeight="1" x14ac:dyDescent="0.25">
      <c r="A15" s="1" t="s">
        <v>40</v>
      </c>
      <c r="B15" s="28"/>
      <c r="C15" s="14"/>
      <c r="D15" s="15">
        <v>1291</v>
      </c>
      <c r="E15" s="8">
        <v>1514</v>
      </c>
      <c r="F15" s="8">
        <v>1752</v>
      </c>
      <c r="G15" s="8">
        <v>1829</v>
      </c>
      <c r="H15" s="8">
        <v>1770</v>
      </c>
      <c r="I15" s="8">
        <v>1493</v>
      </c>
      <c r="J15" s="8">
        <v>1261</v>
      </c>
      <c r="K15" s="42">
        <v>1051</v>
      </c>
      <c r="L15" s="74">
        <v>1002</v>
      </c>
    </row>
    <row r="16" spans="1:12" s="17" customFormat="1" ht="18" customHeight="1" x14ac:dyDescent="0.25">
      <c r="A16" s="58" t="s">
        <v>16</v>
      </c>
      <c r="B16" s="28"/>
      <c r="C16" s="14"/>
      <c r="D16" s="14"/>
      <c r="E16" s="14"/>
      <c r="F16" s="14"/>
      <c r="G16" s="7"/>
      <c r="H16" s="7"/>
      <c r="I16" s="7"/>
      <c r="J16" s="7"/>
      <c r="K16" s="39"/>
      <c r="L16" s="57"/>
    </row>
    <row r="17" spans="1:12" s="17" customFormat="1" ht="15.95" customHeight="1" x14ac:dyDescent="0.25">
      <c r="A17" s="1" t="s">
        <v>17</v>
      </c>
      <c r="B17" s="28"/>
      <c r="C17" s="14"/>
      <c r="D17" s="15" t="s">
        <v>1</v>
      </c>
      <c r="E17" s="7">
        <v>1624</v>
      </c>
      <c r="F17" s="7">
        <v>1743</v>
      </c>
      <c r="G17" s="7">
        <v>1657</v>
      </c>
      <c r="H17" s="7">
        <v>1442</v>
      </c>
      <c r="I17" s="7">
        <v>1226</v>
      </c>
      <c r="J17" s="7">
        <v>1109</v>
      </c>
      <c r="K17" s="15">
        <v>1246</v>
      </c>
      <c r="L17" s="15">
        <v>1296</v>
      </c>
    </row>
    <row r="18" spans="1:12" s="17" customFormat="1" ht="12" customHeight="1" x14ac:dyDescent="0.25">
      <c r="A18" s="1" t="s">
        <v>18</v>
      </c>
      <c r="B18" s="28"/>
      <c r="C18" s="14"/>
      <c r="D18" s="15" t="s">
        <v>1</v>
      </c>
      <c r="E18" s="7">
        <v>443</v>
      </c>
      <c r="F18" s="7">
        <v>438</v>
      </c>
      <c r="G18" s="7">
        <v>417</v>
      </c>
      <c r="H18" s="7">
        <v>380</v>
      </c>
      <c r="I18" s="7">
        <v>402</v>
      </c>
      <c r="J18" s="7">
        <v>420</v>
      </c>
      <c r="K18" s="15">
        <v>426</v>
      </c>
      <c r="L18" s="15">
        <v>455</v>
      </c>
    </row>
    <row r="19" spans="1:12" s="17" customFormat="1" ht="12" customHeight="1" x14ac:dyDescent="0.25">
      <c r="A19" s="1" t="s">
        <v>46</v>
      </c>
      <c r="B19" s="28"/>
      <c r="C19" s="14"/>
      <c r="D19" s="15" t="s">
        <v>1</v>
      </c>
      <c r="E19" s="7">
        <v>840</v>
      </c>
      <c r="F19" s="7">
        <v>687</v>
      </c>
      <c r="G19" s="7">
        <v>619</v>
      </c>
      <c r="H19" s="7">
        <v>599</v>
      </c>
      <c r="I19" s="7">
        <v>550</v>
      </c>
      <c r="J19" s="7">
        <v>498</v>
      </c>
      <c r="K19" s="15">
        <v>470</v>
      </c>
      <c r="L19" s="15">
        <v>412</v>
      </c>
    </row>
    <row r="20" spans="1:12" s="17" customFormat="1" ht="12" customHeight="1" x14ac:dyDescent="0.25">
      <c r="A20" s="1" t="s">
        <v>19</v>
      </c>
      <c r="B20" s="28"/>
      <c r="C20" s="14"/>
      <c r="D20" s="15" t="s">
        <v>1</v>
      </c>
      <c r="E20" s="7">
        <v>140</v>
      </c>
      <c r="F20" s="7">
        <v>181</v>
      </c>
      <c r="G20" s="7">
        <v>174</v>
      </c>
      <c r="H20" s="7">
        <v>195</v>
      </c>
      <c r="I20" s="7">
        <v>238</v>
      </c>
      <c r="J20" s="7">
        <v>234</v>
      </c>
      <c r="K20" s="15">
        <v>334</v>
      </c>
      <c r="L20" s="15">
        <v>323</v>
      </c>
    </row>
    <row r="21" spans="1:12" s="56" customFormat="1" ht="20.100000000000001" customHeight="1" x14ac:dyDescent="0.25">
      <c r="A21" s="53" t="s">
        <v>5</v>
      </c>
      <c r="B21" s="54"/>
      <c r="C21" s="15"/>
      <c r="D21" s="57">
        <f>SUM(D23:D24)</f>
        <v>4711</v>
      </c>
      <c r="E21" s="57">
        <f>SUM(E23:E24)</f>
        <v>5323</v>
      </c>
      <c r="F21" s="57">
        <f>SUM(F23:F24)</f>
        <v>5070</v>
      </c>
      <c r="G21" s="57">
        <f>SUM(G23:G24)</f>
        <v>4767</v>
      </c>
      <c r="H21" s="57">
        <v>4439</v>
      </c>
      <c r="I21" s="57">
        <v>4243</v>
      </c>
      <c r="J21" s="57">
        <f>SUM(J23:J24)</f>
        <v>3975</v>
      </c>
      <c r="K21" s="57">
        <f>SUM(K23:K24)</f>
        <v>4327</v>
      </c>
      <c r="L21" s="57">
        <f>SUM(L23:L24)</f>
        <v>4306</v>
      </c>
    </row>
    <row r="22" spans="1:12" s="17" customFormat="1" ht="18" customHeight="1" x14ac:dyDescent="0.25">
      <c r="A22" s="40" t="s">
        <v>20</v>
      </c>
      <c r="B22" s="28"/>
      <c r="C22" s="14"/>
      <c r="D22" s="14"/>
      <c r="E22" s="14"/>
      <c r="F22" s="14"/>
      <c r="G22" s="7"/>
      <c r="J22" s="7"/>
      <c r="K22" s="39"/>
      <c r="L22" s="57"/>
    </row>
    <row r="23" spans="1:12" s="17" customFormat="1" ht="15.95" customHeight="1" x14ac:dyDescent="0.25">
      <c r="A23" s="1" t="s">
        <v>39</v>
      </c>
      <c r="B23" s="28"/>
      <c r="C23" s="14"/>
      <c r="D23" s="14">
        <v>2076</v>
      </c>
      <c r="E23" s="7">
        <v>2355</v>
      </c>
      <c r="F23" s="7">
        <v>1999</v>
      </c>
      <c r="G23" s="7">
        <v>1628</v>
      </c>
      <c r="H23" s="7">
        <v>1391</v>
      </c>
      <c r="I23" s="7">
        <v>1696</v>
      </c>
      <c r="J23" s="7">
        <v>1845</v>
      </c>
      <c r="K23" s="36">
        <v>2517</v>
      </c>
      <c r="L23" s="75">
        <v>2588</v>
      </c>
    </row>
    <row r="24" spans="1:12" s="17" customFormat="1" ht="12" customHeight="1" x14ac:dyDescent="0.25">
      <c r="A24" s="1" t="s">
        <v>40</v>
      </c>
      <c r="B24" s="28"/>
      <c r="C24" s="14"/>
      <c r="D24" s="14">
        <v>2635</v>
      </c>
      <c r="E24" s="7">
        <v>2968</v>
      </c>
      <c r="F24" s="7">
        <v>3071</v>
      </c>
      <c r="G24" s="7">
        <v>3139</v>
      </c>
      <c r="H24" s="7">
        <v>3048</v>
      </c>
      <c r="I24" s="7">
        <v>2547</v>
      </c>
      <c r="J24" s="7">
        <v>2130</v>
      </c>
      <c r="K24" s="36">
        <v>1810</v>
      </c>
      <c r="L24" s="75">
        <v>1718</v>
      </c>
    </row>
    <row r="25" spans="1:12" s="17" customFormat="1" ht="18" customHeight="1" x14ac:dyDescent="0.25">
      <c r="A25" s="58" t="s">
        <v>21</v>
      </c>
      <c r="B25" s="28"/>
      <c r="C25" s="14"/>
      <c r="D25" s="14"/>
      <c r="E25" s="7"/>
      <c r="F25" s="7"/>
      <c r="G25" s="7"/>
      <c r="H25" s="7"/>
      <c r="I25" s="7"/>
      <c r="J25" s="7"/>
      <c r="K25" s="14"/>
      <c r="L25" s="8"/>
    </row>
    <row r="26" spans="1:12" s="37" customFormat="1" ht="18" customHeight="1" x14ac:dyDescent="0.25">
      <c r="A26" s="59" t="s">
        <v>3</v>
      </c>
      <c r="B26" s="43"/>
      <c r="C26" s="36"/>
      <c r="D26" s="42">
        <f>SUM(D27:D29)</f>
        <v>2667</v>
      </c>
      <c r="E26" s="42">
        <f>SUM(E27:E29)</f>
        <v>3081</v>
      </c>
      <c r="F26" s="42">
        <f>SUM(F27:F29)</f>
        <v>2968</v>
      </c>
      <c r="G26" s="42">
        <f>SUM(G27:G29)</f>
        <v>2701</v>
      </c>
      <c r="H26" s="42">
        <v>2463</v>
      </c>
      <c r="I26" s="42">
        <v>2306</v>
      </c>
      <c r="J26" s="42">
        <f>SUM(J27:J29)</f>
        <v>2174</v>
      </c>
      <c r="K26" s="36">
        <v>2389</v>
      </c>
      <c r="L26" s="75">
        <f>SUM(L27:L29)</f>
        <v>2430</v>
      </c>
    </row>
    <row r="27" spans="1:12" s="17" customFormat="1" ht="15.95" customHeight="1" x14ac:dyDescent="0.25">
      <c r="A27" s="60" t="s">
        <v>22</v>
      </c>
      <c r="B27" s="28"/>
      <c r="C27" s="14"/>
      <c r="D27" s="42">
        <v>899</v>
      </c>
      <c r="E27" s="42">
        <v>933</v>
      </c>
      <c r="F27" s="7">
        <v>812</v>
      </c>
      <c r="G27" s="7">
        <v>744</v>
      </c>
      <c r="H27" s="42">
        <v>691</v>
      </c>
      <c r="I27" s="42">
        <v>672</v>
      </c>
      <c r="J27" s="7">
        <f>229+381</f>
        <v>610</v>
      </c>
      <c r="K27" s="14">
        <v>656</v>
      </c>
      <c r="L27" s="15">
        <v>631</v>
      </c>
    </row>
    <row r="28" spans="1:12" s="17" customFormat="1" ht="12" customHeight="1" x14ac:dyDescent="0.25">
      <c r="A28" s="60" t="s">
        <v>23</v>
      </c>
      <c r="B28" s="28"/>
      <c r="C28" s="14"/>
      <c r="D28" s="42">
        <v>1742</v>
      </c>
      <c r="E28" s="42">
        <v>2115</v>
      </c>
      <c r="F28" s="14">
        <v>2126</v>
      </c>
      <c r="G28" s="14">
        <v>1926</v>
      </c>
      <c r="H28" s="7">
        <v>1717</v>
      </c>
      <c r="I28" s="7">
        <v>1604</v>
      </c>
      <c r="J28" s="14">
        <f>470+1059</f>
        <v>1529</v>
      </c>
      <c r="K28" s="14">
        <v>1679</v>
      </c>
      <c r="L28" s="15">
        <v>1760</v>
      </c>
    </row>
    <row r="29" spans="1:12" s="17" customFormat="1" ht="12" customHeight="1" x14ac:dyDescent="0.25">
      <c r="A29" s="60" t="s">
        <v>24</v>
      </c>
      <c r="B29" s="28"/>
      <c r="C29" s="14"/>
      <c r="D29" s="42">
        <v>26</v>
      </c>
      <c r="E29" s="42">
        <v>33</v>
      </c>
      <c r="F29" s="14">
        <v>30</v>
      </c>
      <c r="G29" s="7">
        <v>31</v>
      </c>
      <c r="H29" s="14">
        <v>55</v>
      </c>
      <c r="I29" s="14">
        <v>30</v>
      </c>
      <c r="J29" s="7">
        <v>35</v>
      </c>
      <c r="K29" s="14">
        <v>54</v>
      </c>
      <c r="L29" s="15">
        <v>39</v>
      </c>
    </row>
    <row r="30" spans="1:12" s="37" customFormat="1" ht="18" customHeight="1" x14ac:dyDescent="0.25">
      <c r="A30" s="59" t="s">
        <v>4</v>
      </c>
      <c r="B30" s="43"/>
      <c r="C30" s="36"/>
      <c r="D30" s="42">
        <f>SUM(D31:D33)</f>
        <v>2044</v>
      </c>
      <c r="E30" s="42">
        <f>SUM(E31:E33)</f>
        <v>2242</v>
      </c>
      <c r="F30" s="42">
        <f>SUM(F31:F33)</f>
        <v>2102</v>
      </c>
      <c r="G30" s="42">
        <f>SUM(G31:G33)</f>
        <v>2066</v>
      </c>
      <c r="H30" s="42">
        <v>1976</v>
      </c>
      <c r="I30" s="42">
        <v>1937</v>
      </c>
      <c r="J30" s="42">
        <f>SUM(J31:J35)</f>
        <v>1801</v>
      </c>
      <c r="K30" s="36">
        <v>1938</v>
      </c>
      <c r="L30" s="75">
        <f>SUM(L31:L35)</f>
        <v>1876</v>
      </c>
    </row>
    <row r="31" spans="1:12" s="17" customFormat="1" ht="15.95" customHeight="1" x14ac:dyDescent="0.25">
      <c r="A31" s="60" t="s">
        <v>22</v>
      </c>
      <c r="B31" s="28"/>
      <c r="C31" s="14"/>
      <c r="D31" s="42">
        <v>794</v>
      </c>
      <c r="E31" s="42">
        <v>848</v>
      </c>
      <c r="F31" s="7">
        <v>785</v>
      </c>
      <c r="G31" s="7">
        <v>717</v>
      </c>
      <c r="H31" s="42">
        <v>671</v>
      </c>
      <c r="I31" s="42">
        <v>669</v>
      </c>
      <c r="J31" s="7">
        <f>219+407</f>
        <v>626</v>
      </c>
      <c r="K31" s="14">
        <v>690</v>
      </c>
      <c r="L31" s="15">
        <v>658</v>
      </c>
    </row>
    <row r="32" spans="1:12" s="17" customFormat="1" ht="12" customHeight="1" x14ac:dyDescent="0.25">
      <c r="A32" s="60" t="s">
        <v>11</v>
      </c>
      <c r="B32" s="28"/>
      <c r="C32" s="14"/>
      <c r="D32" s="7">
        <v>1173</v>
      </c>
      <c r="E32" s="7">
        <v>1325</v>
      </c>
      <c r="F32" s="14">
        <v>1247</v>
      </c>
      <c r="G32" s="14">
        <v>1260</v>
      </c>
      <c r="H32" s="7" t="s">
        <v>8</v>
      </c>
      <c r="I32" s="7" t="s">
        <v>8</v>
      </c>
      <c r="J32" s="7" t="s">
        <v>8</v>
      </c>
      <c r="K32" s="7" t="s">
        <v>8</v>
      </c>
      <c r="L32" s="15" t="s">
        <v>8</v>
      </c>
    </row>
    <row r="33" spans="1:12" s="17" customFormat="1" ht="12" customHeight="1" x14ac:dyDescent="0.25">
      <c r="A33" s="60" t="s">
        <v>12</v>
      </c>
      <c r="B33" s="28"/>
      <c r="C33" s="14"/>
      <c r="D33" s="7">
        <v>77</v>
      </c>
      <c r="E33" s="7">
        <v>69</v>
      </c>
      <c r="F33" s="14">
        <v>70</v>
      </c>
      <c r="G33" s="7">
        <v>89</v>
      </c>
      <c r="H33" s="7" t="s">
        <v>8</v>
      </c>
      <c r="I33" s="7" t="s">
        <v>8</v>
      </c>
      <c r="J33" s="7" t="s">
        <v>8</v>
      </c>
      <c r="K33" s="7" t="s">
        <v>8</v>
      </c>
      <c r="L33" s="15" t="s">
        <v>8</v>
      </c>
    </row>
    <row r="34" spans="1:12" s="17" customFormat="1" ht="12" customHeight="1" x14ac:dyDescent="0.25">
      <c r="A34" s="60" t="s">
        <v>15</v>
      </c>
      <c r="B34" s="28"/>
      <c r="C34" s="14"/>
      <c r="D34" s="7" t="s">
        <v>8</v>
      </c>
      <c r="E34" s="7" t="s">
        <v>8</v>
      </c>
      <c r="F34" s="7" t="s">
        <v>8</v>
      </c>
      <c r="G34" s="7" t="s">
        <v>8</v>
      </c>
      <c r="H34" s="7">
        <v>1217</v>
      </c>
      <c r="I34" s="7">
        <v>1191</v>
      </c>
      <c r="J34" s="7">
        <f>260+843</f>
        <v>1103</v>
      </c>
      <c r="K34" s="7">
        <v>1162</v>
      </c>
      <c r="L34" s="8">
        <v>1141</v>
      </c>
    </row>
    <row r="35" spans="1:12" s="17" customFormat="1" ht="12" customHeight="1" x14ac:dyDescent="0.25">
      <c r="A35" s="60" t="s">
        <v>14</v>
      </c>
      <c r="B35" s="28"/>
      <c r="C35" s="14"/>
      <c r="D35" s="7" t="s">
        <v>8</v>
      </c>
      <c r="E35" s="7" t="s">
        <v>8</v>
      </c>
      <c r="F35" s="7" t="s">
        <v>8</v>
      </c>
      <c r="G35" s="7" t="s">
        <v>8</v>
      </c>
      <c r="H35" s="7">
        <v>88</v>
      </c>
      <c r="I35" s="7">
        <v>77</v>
      </c>
      <c r="J35" s="7">
        <v>72</v>
      </c>
      <c r="K35" s="7">
        <v>86</v>
      </c>
      <c r="L35" s="8">
        <v>77</v>
      </c>
    </row>
    <row r="36" spans="1:12" s="37" customFormat="1" ht="18" customHeight="1" x14ac:dyDescent="0.25">
      <c r="A36" s="59" t="s">
        <v>0</v>
      </c>
      <c r="B36" s="43"/>
      <c r="C36" s="36"/>
      <c r="D36" s="36">
        <f>SUM(D37:D39)</f>
        <v>4711</v>
      </c>
      <c r="E36" s="36">
        <f>SUM(E37:E39)</f>
        <v>5323</v>
      </c>
      <c r="F36" s="36">
        <f>SUM(F37:F39)</f>
        <v>5070</v>
      </c>
      <c r="G36" s="36">
        <f>SUM(G37:G39)</f>
        <v>4767</v>
      </c>
      <c r="H36" s="42">
        <v>4439</v>
      </c>
      <c r="I36" s="42">
        <v>4243</v>
      </c>
      <c r="J36" s="36">
        <f>SUM(J37:J41)</f>
        <v>3975</v>
      </c>
      <c r="K36" s="36">
        <v>4327</v>
      </c>
      <c r="L36" s="75">
        <f>SUM(L37:L41)</f>
        <v>4306</v>
      </c>
    </row>
    <row r="37" spans="1:12" s="17" customFormat="1" ht="15.95" customHeight="1" x14ac:dyDescent="0.25">
      <c r="A37" s="60" t="s">
        <v>22</v>
      </c>
      <c r="B37" s="28"/>
      <c r="C37" s="14"/>
      <c r="D37" s="7">
        <f>+D27+D31</f>
        <v>1693</v>
      </c>
      <c r="E37" s="7">
        <f>+E27+E31</f>
        <v>1781</v>
      </c>
      <c r="F37" s="7">
        <f>+F27+F31</f>
        <v>1597</v>
      </c>
      <c r="G37" s="7">
        <f>+G27+G31</f>
        <v>1461</v>
      </c>
      <c r="H37" s="36">
        <v>1362</v>
      </c>
      <c r="I37" s="36">
        <v>1341</v>
      </c>
      <c r="J37" s="7">
        <f>+J27+J31</f>
        <v>1236</v>
      </c>
      <c r="K37" s="14">
        <v>1346</v>
      </c>
      <c r="L37" s="15">
        <f>L27+L31</f>
        <v>1289</v>
      </c>
    </row>
    <row r="38" spans="1:12" s="17" customFormat="1" ht="12" customHeight="1" x14ac:dyDescent="0.25">
      <c r="A38" s="60" t="s">
        <v>35</v>
      </c>
      <c r="B38" s="28"/>
      <c r="C38" s="14"/>
      <c r="D38" s="7">
        <f t="shared" ref="D38:G39" si="0">+D28+D32</f>
        <v>2915</v>
      </c>
      <c r="E38" s="7">
        <f t="shared" si="0"/>
        <v>3440</v>
      </c>
      <c r="F38" s="7">
        <f t="shared" si="0"/>
        <v>3373</v>
      </c>
      <c r="G38" s="7">
        <f t="shared" si="0"/>
        <v>3186</v>
      </c>
      <c r="H38" s="7" t="s">
        <v>8</v>
      </c>
      <c r="I38" s="7" t="s">
        <v>8</v>
      </c>
      <c r="J38" s="7" t="s">
        <v>8</v>
      </c>
      <c r="K38" s="7" t="s">
        <v>8</v>
      </c>
      <c r="L38" s="15" t="s">
        <v>8</v>
      </c>
    </row>
    <row r="39" spans="1:12" s="17" customFormat="1" ht="12" customHeight="1" x14ac:dyDescent="0.25">
      <c r="A39" s="60" t="s">
        <v>36</v>
      </c>
      <c r="B39" s="28"/>
      <c r="C39" s="14"/>
      <c r="D39" s="7">
        <f t="shared" si="0"/>
        <v>103</v>
      </c>
      <c r="E39" s="7">
        <f t="shared" si="0"/>
        <v>102</v>
      </c>
      <c r="F39" s="7">
        <f t="shared" si="0"/>
        <v>100</v>
      </c>
      <c r="G39" s="7">
        <f t="shared" si="0"/>
        <v>120</v>
      </c>
      <c r="H39" s="7" t="s">
        <v>8</v>
      </c>
      <c r="I39" s="7" t="s">
        <v>8</v>
      </c>
      <c r="J39" s="7" t="s">
        <v>8</v>
      </c>
      <c r="K39" s="7" t="s">
        <v>8</v>
      </c>
      <c r="L39" s="15" t="s">
        <v>8</v>
      </c>
    </row>
    <row r="40" spans="1:12" s="17" customFormat="1" ht="12" customHeight="1" x14ac:dyDescent="0.25">
      <c r="A40" s="60" t="s">
        <v>37</v>
      </c>
      <c r="B40" s="28"/>
      <c r="C40" s="14"/>
      <c r="D40" s="7" t="s">
        <v>8</v>
      </c>
      <c r="E40" s="7" t="s">
        <v>8</v>
      </c>
      <c r="F40" s="7" t="s">
        <v>8</v>
      </c>
      <c r="G40" s="7" t="s">
        <v>8</v>
      </c>
      <c r="H40" s="7">
        <v>2934</v>
      </c>
      <c r="I40" s="7">
        <v>2795</v>
      </c>
      <c r="J40" s="7">
        <f>+J28+J34</f>
        <v>2632</v>
      </c>
      <c r="K40" s="7">
        <v>2841</v>
      </c>
      <c r="L40" s="8">
        <f>L28+L34</f>
        <v>2901</v>
      </c>
    </row>
    <row r="41" spans="1:12" s="17" customFormat="1" ht="12" customHeight="1" x14ac:dyDescent="0.25">
      <c r="A41" s="60" t="s">
        <v>38</v>
      </c>
      <c r="B41" s="28"/>
      <c r="C41" s="14"/>
      <c r="D41" s="7" t="s">
        <v>8</v>
      </c>
      <c r="E41" s="7" t="s">
        <v>8</v>
      </c>
      <c r="F41" s="7" t="s">
        <v>8</v>
      </c>
      <c r="G41" s="7" t="s">
        <v>8</v>
      </c>
      <c r="H41" s="7">
        <v>143</v>
      </c>
      <c r="I41" s="7">
        <v>107</v>
      </c>
      <c r="J41" s="7">
        <f>+J29+J35</f>
        <v>107</v>
      </c>
      <c r="K41" s="7">
        <v>140</v>
      </c>
      <c r="L41" s="8">
        <f>L29+L35</f>
        <v>116</v>
      </c>
    </row>
    <row r="42" spans="1:12" s="17" customFormat="1" ht="18" customHeight="1" x14ac:dyDescent="0.25">
      <c r="A42" s="40" t="s">
        <v>25</v>
      </c>
      <c r="B42" s="28"/>
      <c r="C42" s="14"/>
      <c r="D42" s="3"/>
      <c r="E42" s="14"/>
      <c r="F42" s="14"/>
      <c r="G42" s="7"/>
      <c r="H42" s="7"/>
      <c r="I42" s="7"/>
      <c r="J42" s="7"/>
      <c r="K42" s="3"/>
      <c r="L42" s="15"/>
    </row>
    <row r="43" spans="1:12" s="17" customFormat="1" ht="15.95" customHeight="1" x14ac:dyDescent="0.25">
      <c r="A43" s="38" t="s">
        <v>34</v>
      </c>
      <c r="B43" s="28"/>
      <c r="C43" s="14"/>
      <c r="F43" s="14"/>
      <c r="G43" s="14"/>
      <c r="H43" s="7"/>
      <c r="I43" s="7"/>
      <c r="J43" s="14"/>
      <c r="L43" s="56"/>
    </row>
    <row r="44" spans="1:12" s="17" customFormat="1" ht="12" customHeight="1" x14ac:dyDescent="0.25">
      <c r="A44" s="60" t="s">
        <v>26</v>
      </c>
      <c r="B44" s="28"/>
      <c r="C44" s="14"/>
      <c r="D44" s="15" t="s">
        <v>1</v>
      </c>
      <c r="E44" s="15">
        <v>24</v>
      </c>
      <c r="F44" s="15">
        <v>22</v>
      </c>
      <c r="G44" s="15">
        <v>22</v>
      </c>
      <c r="H44" s="14">
        <v>15</v>
      </c>
      <c r="I44" s="14">
        <v>13</v>
      </c>
      <c r="J44" s="15">
        <v>9</v>
      </c>
      <c r="K44" s="15">
        <v>10</v>
      </c>
      <c r="L44" s="15">
        <v>11</v>
      </c>
    </row>
    <row r="45" spans="1:12" s="17" customFormat="1" ht="12" customHeight="1" x14ac:dyDescent="0.25">
      <c r="A45" s="60" t="s">
        <v>31</v>
      </c>
      <c r="B45" s="28"/>
      <c r="C45" s="14"/>
      <c r="D45" s="15" t="s">
        <v>1</v>
      </c>
      <c r="E45" s="14">
        <f>2092+87</f>
        <v>2179</v>
      </c>
      <c r="F45" s="14">
        <f>2178+87</f>
        <v>2265</v>
      </c>
      <c r="G45" s="14">
        <f>2286+87</f>
        <v>2373</v>
      </c>
      <c r="H45" s="15">
        <v>1810</v>
      </c>
      <c r="I45" s="15">
        <v>1625</v>
      </c>
      <c r="J45" s="14">
        <v>1370</v>
      </c>
      <c r="K45" s="15">
        <v>1599</v>
      </c>
      <c r="L45" s="15">
        <v>1874</v>
      </c>
    </row>
    <row r="46" spans="1:12" s="17" customFormat="1" ht="12" customHeight="1" x14ac:dyDescent="0.25">
      <c r="A46" s="60" t="s">
        <v>27</v>
      </c>
      <c r="B46" s="28"/>
      <c r="C46" s="14"/>
      <c r="D46" s="15" t="s">
        <v>1</v>
      </c>
      <c r="E46" s="15">
        <f>1646+83</f>
        <v>1729</v>
      </c>
      <c r="F46" s="14">
        <f>1809+77</f>
        <v>1886</v>
      </c>
      <c r="G46" s="14">
        <f>1298+70</f>
        <v>1368</v>
      </c>
      <c r="H46" s="14">
        <v>1155</v>
      </c>
      <c r="I46" s="14">
        <v>1072</v>
      </c>
      <c r="J46" s="36">
        <v>884</v>
      </c>
      <c r="K46" s="15">
        <v>1358</v>
      </c>
      <c r="L46" s="15">
        <v>1641</v>
      </c>
    </row>
    <row r="47" spans="1:12" s="37" customFormat="1" ht="15.95" customHeight="1" x14ac:dyDescent="0.25">
      <c r="A47" s="38" t="s">
        <v>28</v>
      </c>
      <c r="B47" s="43"/>
      <c r="C47" s="36"/>
      <c r="D47" s="15"/>
      <c r="F47" s="36"/>
      <c r="G47" s="36"/>
      <c r="H47" s="36"/>
      <c r="I47" s="36"/>
      <c r="J47" s="36"/>
      <c r="K47" s="15"/>
      <c r="L47" s="15"/>
    </row>
    <row r="48" spans="1:12" s="17" customFormat="1" ht="12" customHeight="1" x14ac:dyDescent="0.25">
      <c r="A48" s="60" t="s">
        <v>31</v>
      </c>
      <c r="B48" s="28"/>
      <c r="C48" s="14"/>
      <c r="D48" s="15" t="s">
        <v>1</v>
      </c>
      <c r="E48" s="15">
        <v>4269</v>
      </c>
      <c r="F48" s="15">
        <v>3886</v>
      </c>
      <c r="G48" s="15">
        <f>846+3050</f>
        <v>3896</v>
      </c>
      <c r="H48" s="36">
        <v>3968</v>
      </c>
      <c r="I48" s="36">
        <v>3755</v>
      </c>
      <c r="J48" s="15">
        <v>3664</v>
      </c>
      <c r="K48" s="15">
        <v>3477</v>
      </c>
      <c r="L48" s="15">
        <v>3270</v>
      </c>
    </row>
    <row r="49" spans="1:12" s="17" customFormat="1" ht="12" customHeight="1" x14ac:dyDescent="0.25">
      <c r="A49" s="60" t="s">
        <v>27</v>
      </c>
      <c r="B49" s="28"/>
      <c r="C49" s="14"/>
      <c r="D49" s="15" t="s">
        <v>1</v>
      </c>
      <c r="E49" s="15">
        <f>545+2372+612+65</f>
        <v>3594</v>
      </c>
      <c r="F49" s="14">
        <f>618+2482+84</f>
        <v>3184</v>
      </c>
      <c r="G49" s="14">
        <f>682+2536+49+21+111</f>
        <v>3399</v>
      </c>
      <c r="H49" s="15">
        <v>3284</v>
      </c>
      <c r="I49" s="15">
        <v>3171</v>
      </c>
      <c r="J49" s="36">
        <v>3091</v>
      </c>
      <c r="K49" s="15">
        <v>2969</v>
      </c>
      <c r="L49" s="15">
        <v>2665</v>
      </c>
    </row>
    <row r="50" spans="1:12" s="17" customFormat="1" ht="20.100000000000001" customHeight="1" x14ac:dyDescent="0.25">
      <c r="A50" s="50" t="s">
        <v>33</v>
      </c>
      <c r="B50" s="28"/>
      <c r="C50" s="14"/>
      <c r="D50" s="15"/>
      <c r="E50" s="15"/>
      <c r="F50" s="14"/>
      <c r="G50" s="14"/>
      <c r="H50" s="15"/>
      <c r="I50" s="15"/>
      <c r="J50" s="36"/>
      <c r="K50" s="15"/>
      <c r="L50" s="15"/>
    </row>
    <row r="51" spans="1:12" s="56" customFormat="1" ht="20.100000000000001" customHeight="1" x14ac:dyDescent="0.25">
      <c r="A51" s="53" t="s">
        <v>9</v>
      </c>
      <c r="B51" s="54"/>
      <c r="C51" s="8"/>
      <c r="D51" s="63">
        <v>100</v>
      </c>
      <c r="E51" s="63">
        <v>100</v>
      </c>
      <c r="F51" s="63">
        <v>100</v>
      </c>
      <c r="G51" s="63">
        <v>100</v>
      </c>
      <c r="H51" s="63">
        <v>100</v>
      </c>
      <c r="I51" s="63">
        <v>100</v>
      </c>
      <c r="J51" s="63">
        <v>100</v>
      </c>
      <c r="K51" s="63">
        <f>K12/$K$12*100</f>
        <v>100</v>
      </c>
      <c r="L51" s="63">
        <f>L12/$L$12*100</f>
        <v>100</v>
      </c>
    </row>
    <row r="52" spans="1:12" s="17" customFormat="1" ht="18" customHeight="1" x14ac:dyDescent="0.25">
      <c r="A52" s="40" t="s">
        <v>20</v>
      </c>
      <c r="B52" s="28"/>
      <c r="C52" s="14"/>
      <c r="D52" s="64"/>
      <c r="E52" s="64"/>
      <c r="F52" s="64"/>
      <c r="G52" s="65"/>
      <c r="H52" s="65"/>
      <c r="I52" s="65"/>
      <c r="J52" s="65"/>
      <c r="K52" s="76"/>
      <c r="L52" s="76"/>
    </row>
    <row r="53" spans="1:12" s="17" customFormat="1" ht="15.95" customHeight="1" x14ac:dyDescent="0.25">
      <c r="A53" s="1" t="s">
        <v>39</v>
      </c>
      <c r="B53" s="28"/>
      <c r="C53" s="14"/>
      <c r="D53" s="67">
        <v>49.153209925167388</v>
      </c>
      <c r="E53" s="68">
        <v>50.311782080735142</v>
      </c>
      <c r="F53" s="68">
        <v>42.538537225319779</v>
      </c>
      <c r="G53" s="68">
        <v>36.205092431112661</v>
      </c>
      <c r="H53" s="68">
        <v>32.339449541284402</v>
      </c>
      <c r="I53" s="68">
        <v>38.203642384105962</v>
      </c>
      <c r="J53" s="68">
        <v>44.228217602830604</v>
      </c>
      <c r="K53" s="76">
        <f>K14/$K$12*100</f>
        <v>57.552504038772213</v>
      </c>
      <c r="L53" s="76">
        <f>L14/$L$12*100</f>
        <v>59.694288012872086</v>
      </c>
    </row>
    <row r="54" spans="1:12" s="17" customFormat="1" ht="12" customHeight="1" x14ac:dyDescent="0.25">
      <c r="A54" s="1" t="s">
        <v>40</v>
      </c>
      <c r="B54" s="28"/>
      <c r="C54" s="14"/>
      <c r="D54" s="67">
        <v>50.846790074832612</v>
      </c>
      <c r="E54" s="68">
        <v>49.688217919264851</v>
      </c>
      <c r="F54" s="68">
        <v>57.461462774680228</v>
      </c>
      <c r="G54" s="68">
        <v>63.794907568887339</v>
      </c>
      <c r="H54" s="68">
        <v>67.660550458715591</v>
      </c>
      <c r="I54" s="68">
        <v>61.796357615894038</v>
      </c>
      <c r="J54" s="68">
        <v>55.771782397169389</v>
      </c>
      <c r="K54" s="76">
        <f>K15/$K$12*100</f>
        <v>42.447495961227787</v>
      </c>
      <c r="L54" s="76">
        <f>L15/$L$12*100</f>
        <v>40.305711987127921</v>
      </c>
    </row>
    <row r="55" spans="1:12" s="17" customFormat="1" ht="18" customHeight="1" x14ac:dyDescent="0.25">
      <c r="A55" s="40" t="s">
        <v>16</v>
      </c>
      <c r="B55" s="28"/>
      <c r="C55" s="14"/>
      <c r="D55" s="64"/>
      <c r="E55" s="64"/>
      <c r="F55" s="64"/>
      <c r="G55" s="65"/>
      <c r="H55" s="65"/>
      <c r="I55" s="65"/>
      <c r="J55" s="65"/>
      <c r="K55" s="76"/>
      <c r="L55" s="76"/>
    </row>
    <row r="56" spans="1:12" s="17" customFormat="1" ht="15.95" customHeight="1" x14ac:dyDescent="0.25">
      <c r="A56" s="1" t="s">
        <v>17</v>
      </c>
      <c r="B56" s="28"/>
      <c r="C56" s="14"/>
      <c r="D56" s="67" t="s">
        <v>1</v>
      </c>
      <c r="E56" s="65">
        <v>53.29832622251395</v>
      </c>
      <c r="F56" s="65">
        <v>57.16628402755002</v>
      </c>
      <c r="G56" s="65">
        <v>57.795605162190441</v>
      </c>
      <c r="H56" s="65">
        <v>55.12232415902141</v>
      </c>
      <c r="I56" s="65">
        <v>50.745033112582782</v>
      </c>
      <c r="J56" s="65">
        <v>49.049093321539146</v>
      </c>
      <c r="K56" s="76">
        <f>K17/$K$12*100</f>
        <v>50.323101777059776</v>
      </c>
      <c r="L56" s="76">
        <f>L17/$L$12*100</f>
        <v>52.131938857602577</v>
      </c>
    </row>
    <row r="57" spans="1:12" s="17" customFormat="1" ht="12" customHeight="1" x14ac:dyDescent="0.25">
      <c r="A57" s="1" t="s">
        <v>18</v>
      </c>
      <c r="B57" s="28"/>
      <c r="C57" s="14"/>
      <c r="D57" s="67" t="s">
        <v>1</v>
      </c>
      <c r="E57" s="65">
        <v>14.538890712175911</v>
      </c>
      <c r="F57" s="65">
        <v>14.365365693670057</v>
      </c>
      <c r="G57" s="65">
        <v>14.544820369724452</v>
      </c>
      <c r="H57" s="65">
        <v>14.525993883792049</v>
      </c>
      <c r="I57" s="65">
        <v>16.639072847682119</v>
      </c>
      <c r="J57" s="65">
        <v>18.575851393188856</v>
      </c>
      <c r="K57" s="76">
        <f>K18/$K$12*100</f>
        <v>17.205169628432955</v>
      </c>
      <c r="L57" s="76">
        <f>L18/$L$12*100</f>
        <v>18.302493966210783</v>
      </c>
    </row>
    <row r="58" spans="1:12" s="17" customFormat="1" ht="12" customHeight="1" x14ac:dyDescent="0.25">
      <c r="A58" s="1" t="s">
        <v>46</v>
      </c>
      <c r="B58" s="28"/>
      <c r="C58" s="14"/>
      <c r="D58" s="67" t="s">
        <v>1</v>
      </c>
      <c r="E58" s="65">
        <v>27.568099770265835</v>
      </c>
      <c r="F58" s="65">
        <v>22.531977697605772</v>
      </c>
      <c r="G58" s="65">
        <v>21.590512731077784</v>
      </c>
      <c r="H58" s="65">
        <v>22.897553516819571</v>
      </c>
      <c r="I58" s="65">
        <v>22.764900662251655</v>
      </c>
      <c r="J58" s="65">
        <v>22.025652366209641</v>
      </c>
      <c r="K58" s="76">
        <f>K19/$K$12*100</f>
        <v>18.982229402261712</v>
      </c>
      <c r="L58" s="76">
        <f>L19/$L$12*100</f>
        <v>16.5728077232502</v>
      </c>
    </row>
    <row r="59" spans="1:12" s="17" customFormat="1" ht="12" customHeight="1" x14ac:dyDescent="0.25">
      <c r="A59" s="1" t="s">
        <v>19</v>
      </c>
      <c r="B59" s="28"/>
      <c r="C59" s="14"/>
      <c r="D59" s="67" t="s">
        <v>1</v>
      </c>
      <c r="E59" s="65">
        <v>4.5946832950443062</v>
      </c>
      <c r="F59" s="65">
        <v>5.9363725811741554</v>
      </c>
      <c r="G59" s="65">
        <v>6.0690617370073241</v>
      </c>
      <c r="H59" s="65">
        <v>7.4541284403669721</v>
      </c>
      <c r="I59" s="65">
        <v>9.8509933774834444</v>
      </c>
      <c r="J59" s="65">
        <v>10.349402919062362</v>
      </c>
      <c r="K59" s="76">
        <f>K20/$K$12*100</f>
        <v>13.489499192245557</v>
      </c>
      <c r="L59" s="76">
        <f>L20/$L$12*100</f>
        <v>12.992759452936445</v>
      </c>
    </row>
    <row r="60" spans="1:12" s="56" customFormat="1" ht="20.100000000000001" customHeight="1" x14ac:dyDescent="0.25">
      <c r="A60" s="53" t="s">
        <v>5</v>
      </c>
      <c r="B60" s="54"/>
      <c r="C60" s="15"/>
      <c r="D60" s="71">
        <v>100</v>
      </c>
      <c r="E60" s="71">
        <v>100</v>
      </c>
      <c r="F60" s="71">
        <v>100</v>
      </c>
      <c r="G60" s="71">
        <v>100</v>
      </c>
      <c r="H60" s="71">
        <v>100</v>
      </c>
      <c r="I60" s="71">
        <v>100</v>
      </c>
      <c r="J60" s="71">
        <v>100</v>
      </c>
      <c r="K60" s="63">
        <f>K21/$K$21*100</f>
        <v>100</v>
      </c>
      <c r="L60" s="63">
        <f>L21/$L$21*100</f>
        <v>100</v>
      </c>
    </row>
    <row r="61" spans="1:12" s="17" customFormat="1" ht="18" customHeight="1" x14ac:dyDescent="0.25">
      <c r="A61" s="40" t="s">
        <v>20</v>
      </c>
      <c r="B61" s="28"/>
      <c r="C61" s="14"/>
      <c r="D61" s="64"/>
      <c r="E61" s="64"/>
      <c r="F61" s="64"/>
      <c r="G61" s="65"/>
      <c r="H61" s="72"/>
      <c r="I61" s="72"/>
      <c r="J61" s="65"/>
      <c r="K61" s="76"/>
      <c r="L61" s="76"/>
    </row>
    <row r="62" spans="1:12" s="17" customFormat="1" ht="15.95" customHeight="1" x14ac:dyDescent="0.25">
      <c r="A62" s="1" t="s">
        <v>39</v>
      </c>
      <c r="B62" s="28"/>
      <c r="C62" s="14"/>
      <c r="D62" s="64">
        <v>44.067077053704097</v>
      </c>
      <c r="E62" s="65">
        <v>44.24196881457825</v>
      </c>
      <c r="F62" s="65">
        <v>39.42800788954635</v>
      </c>
      <c r="G62" s="65">
        <v>34.151457940004192</v>
      </c>
      <c r="H62" s="65">
        <v>31.335886460914619</v>
      </c>
      <c r="I62" s="65">
        <v>39.971718123968891</v>
      </c>
      <c r="J62" s="65">
        <v>46.415094339622641</v>
      </c>
      <c r="K62" s="76">
        <f>K23/$K$21*100</f>
        <v>58.169632539865958</v>
      </c>
      <c r="L62" s="76">
        <f>L23/$L$21*100</f>
        <v>60.102183000464471</v>
      </c>
    </row>
    <row r="63" spans="1:12" s="17" customFormat="1" ht="12" customHeight="1" x14ac:dyDescent="0.25">
      <c r="A63" s="1" t="s">
        <v>40</v>
      </c>
      <c r="B63" s="28"/>
      <c r="C63" s="14"/>
      <c r="D63" s="64">
        <v>55.932922946295903</v>
      </c>
      <c r="E63" s="65">
        <v>55.75803118542175</v>
      </c>
      <c r="F63" s="65">
        <v>60.571992110453657</v>
      </c>
      <c r="G63" s="65">
        <v>65.848542059995808</v>
      </c>
      <c r="H63" s="65">
        <v>68.664113539085378</v>
      </c>
      <c r="I63" s="65">
        <v>60.028281876031109</v>
      </c>
      <c r="J63" s="65">
        <v>53.584905660377359</v>
      </c>
      <c r="K63" s="76">
        <f>K24/$K$21*100</f>
        <v>41.830367460134042</v>
      </c>
      <c r="L63" s="76">
        <f>L24/$L$21*100</f>
        <v>39.897816999535529</v>
      </c>
    </row>
    <row r="64" spans="1:12" s="17" customFormat="1" ht="18" customHeight="1" x14ac:dyDescent="0.25">
      <c r="A64" s="40" t="s">
        <v>21</v>
      </c>
      <c r="B64" s="28"/>
      <c r="C64" s="14"/>
      <c r="D64" s="64"/>
      <c r="E64" s="65"/>
      <c r="F64" s="65"/>
      <c r="G64" s="65"/>
      <c r="H64" s="65"/>
      <c r="I64" s="65"/>
      <c r="J64" s="65"/>
      <c r="K64" s="76"/>
      <c r="L64" s="76"/>
    </row>
    <row r="65" spans="1:12" s="52" customFormat="1" ht="18" customHeight="1" x14ac:dyDescent="0.25">
      <c r="A65" s="59" t="s">
        <v>3</v>
      </c>
      <c r="B65" s="51"/>
      <c r="C65" s="39"/>
      <c r="D65" s="66">
        <v>56.612184249628527</v>
      </c>
      <c r="E65" s="66">
        <v>57.880894232575621</v>
      </c>
      <c r="F65" s="66">
        <v>58.540433925049307</v>
      </c>
      <c r="G65" s="66">
        <v>56.660373400461509</v>
      </c>
      <c r="H65" s="66">
        <v>55.485469700382971</v>
      </c>
      <c r="I65" s="66">
        <v>54.34833843978317</v>
      </c>
      <c r="J65" s="66">
        <v>54.691823899371073</v>
      </c>
      <c r="K65" s="63">
        <f t="shared" ref="K65:K70" si="1">K26/$K$21*100</f>
        <v>55.211462907326094</v>
      </c>
      <c r="L65" s="63">
        <f t="shared" ref="L65:L70" si="2">L26/$L$21*100</f>
        <v>56.432884347422196</v>
      </c>
    </row>
    <row r="66" spans="1:12" s="17" customFormat="1" ht="15.95" customHeight="1" x14ac:dyDescent="0.25">
      <c r="A66" s="60" t="s">
        <v>22</v>
      </c>
      <c r="B66" s="28"/>
      <c r="C66" s="14"/>
      <c r="D66" s="69">
        <v>19.082997240500955</v>
      </c>
      <c r="E66" s="69">
        <v>17.527709938004886</v>
      </c>
      <c r="F66" s="65">
        <v>16.015779092702171</v>
      </c>
      <c r="G66" s="65">
        <v>15.607300188797987</v>
      </c>
      <c r="H66" s="69">
        <v>15.566569047082677</v>
      </c>
      <c r="I66" s="69">
        <v>15.837850577421635</v>
      </c>
      <c r="J66" s="65">
        <v>15.345911949685535</v>
      </c>
      <c r="K66" s="76">
        <f t="shared" si="1"/>
        <v>15.160619366766815</v>
      </c>
      <c r="L66" s="76">
        <f t="shared" si="2"/>
        <v>14.653971202972595</v>
      </c>
    </row>
    <row r="67" spans="1:12" s="17" customFormat="1" ht="12" customHeight="1" x14ac:dyDescent="0.25">
      <c r="A67" s="60" t="s">
        <v>23</v>
      </c>
      <c r="B67" s="28"/>
      <c r="C67" s="14"/>
      <c r="D67" s="69">
        <v>36.977287200169819</v>
      </c>
      <c r="E67" s="69">
        <v>39.733233139207215</v>
      </c>
      <c r="F67" s="64">
        <v>41.932938856015781</v>
      </c>
      <c r="G67" s="64">
        <v>40.40276903713027</v>
      </c>
      <c r="H67" s="65">
        <v>38.679882856499212</v>
      </c>
      <c r="I67" s="65">
        <v>37.803440961583782</v>
      </c>
      <c r="J67" s="64">
        <v>38.465408805031451</v>
      </c>
      <c r="K67" s="76">
        <f t="shared" si="1"/>
        <v>38.80286572683152</v>
      </c>
      <c r="L67" s="76">
        <f t="shared" si="2"/>
        <v>40.873200185787276</v>
      </c>
    </row>
    <row r="68" spans="1:12" s="17" customFormat="1" ht="12" customHeight="1" x14ac:dyDescent="0.25">
      <c r="A68" s="60" t="s">
        <v>24</v>
      </c>
      <c r="B68" s="28"/>
      <c r="C68" s="14"/>
      <c r="D68" s="69">
        <v>0.55189980895775848</v>
      </c>
      <c r="E68" s="69">
        <v>0.61995115536351686</v>
      </c>
      <c r="F68" s="64">
        <v>0.59171597633136097</v>
      </c>
      <c r="G68" s="65">
        <v>0.6503041745332494</v>
      </c>
      <c r="H68" s="64">
        <v>1.2390177968010812</v>
      </c>
      <c r="I68" s="64">
        <v>0.70704690077775156</v>
      </c>
      <c r="J68" s="65">
        <v>0.88050314465408808</v>
      </c>
      <c r="K68" s="76">
        <f t="shared" si="1"/>
        <v>1.247977813727756</v>
      </c>
      <c r="L68" s="76">
        <f t="shared" si="2"/>
        <v>0.90571295866233159</v>
      </c>
    </row>
    <row r="69" spans="1:12" s="52" customFormat="1" ht="18" customHeight="1" x14ac:dyDescent="0.25">
      <c r="A69" s="59" t="s">
        <v>4</v>
      </c>
      <c r="B69" s="51"/>
      <c r="C69" s="39"/>
      <c r="D69" s="66">
        <v>43.387815750371473</v>
      </c>
      <c r="E69" s="66">
        <v>42.119105767424386</v>
      </c>
      <c r="F69" s="66">
        <v>41.459566074950686</v>
      </c>
      <c r="G69" s="66">
        <v>43.339626599538491</v>
      </c>
      <c r="H69" s="66">
        <v>44.514530299617036</v>
      </c>
      <c r="I69" s="66">
        <v>45.65166156021683</v>
      </c>
      <c r="J69" s="66">
        <v>45.308176100628934</v>
      </c>
      <c r="K69" s="63">
        <f t="shared" si="1"/>
        <v>44.788537092673906</v>
      </c>
      <c r="L69" s="63">
        <f t="shared" si="2"/>
        <v>43.567115652577797</v>
      </c>
    </row>
    <row r="70" spans="1:12" s="17" customFormat="1" ht="15.95" customHeight="1" x14ac:dyDescent="0.25">
      <c r="A70" s="60" t="s">
        <v>22</v>
      </c>
      <c r="B70" s="28"/>
      <c r="C70" s="14"/>
      <c r="D70" s="69">
        <v>16.854171088940777</v>
      </c>
      <c r="E70" s="69">
        <v>15.930866052977644</v>
      </c>
      <c r="F70" s="65">
        <v>15.483234714003945</v>
      </c>
      <c r="G70" s="65">
        <v>15.040906230333542</v>
      </c>
      <c r="H70" s="69">
        <v>15.11601712097319</v>
      </c>
      <c r="I70" s="69">
        <v>15.767145887343862</v>
      </c>
      <c r="J70" s="65">
        <v>15.748427672955975</v>
      </c>
      <c r="K70" s="76">
        <f t="shared" si="1"/>
        <v>15.946383175410213</v>
      </c>
      <c r="L70" s="76">
        <f t="shared" si="2"/>
        <v>15.281003251277287</v>
      </c>
    </row>
    <row r="71" spans="1:12" s="17" customFormat="1" ht="12" customHeight="1" x14ac:dyDescent="0.25">
      <c r="A71" s="60" t="s">
        <v>11</v>
      </c>
      <c r="B71" s="28"/>
      <c r="C71" s="14"/>
      <c r="D71" s="65">
        <v>24.899172150286564</v>
      </c>
      <c r="E71" s="65">
        <v>24.891978207777569</v>
      </c>
      <c r="F71" s="64">
        <v>24.595660749506905</v>
      </c>
      <c r="G71" s="64">
        <v>26.431718061674008</v>
      </c>
      <c r="H71" s="65" t="s">
        <v>8</v>
      </c>
      <c r="I71" s="65" t="s">
        <v>8</v>
      </c>
      <c r="J71" s="65" t="s">
        <v>8</v>
      </c>
      <c r="K71" s="65" t="s">
        <v>8</v>
      </c>
      <c r="L71" s="65" t="s">
        <v>8</v>
      </c>
    </row>
    <row r="72" spans="1:12" s="17" customFormat="1" ht="12" customHeight="1" x14ac:dyDescent="0.25">
      <c r="A72" s="60" t="s">
        <v>12</v>
      </c>
      <c r="B72" s="28"/>
      <c r="C72" s="14"/>
      <c r="D72" s="65">
        <v>1.6344725111441309</v>
      </c>
      <c r="E72" s="65">
        <v>1.2962615066691714</v>
      </c>
      <c r="F72" s="64">
        <v>1.3806706114398422</v>
      </c>
      <c r="G72" s="65">
        <v>1.8670023075309419</v>
      </c>
      <c r="H72" s="65" t="s">
        <v>8</v>
      </c>
      <c r="I72" s="65" t="s">
        <v>8</v>
      </c>
      <c r="J72" s="65" t="s">
        <v>8</v>
      </c>
      <c r="K72" s="65" t="s">
        <v>8</v>
      </c>
      <c r="L72" s="65" t="s">
        <v>8</v>
      </c>
    </row>
    <row r="73" spans="1:12" s="17" customFormat="1" ht="12" customHeight="1" x14ac:dyDescent="0.25">
      <c r="A73" s="60" t="s">
        <v>15</v>
      </c>
      <c r="B73" s="28"/>
      <c r="C73" s="14"/>
      <c r="D73" s="65" t="s">
        <v>8</v>
      </c>
      <c r="E73" s="65" t="s">
        <v>8</v>
      </c>
      <c r="F73" s="65" t="s">
        <v>8</v>
      </c>
      <c r="G73" s="65" t="s">
        <v>8</v>
      </c>
      <c r="H73" s="65">
        <v>27.416084703762106</v>
      </c>
      <c r="I73" s="65">
        <v>28.06976196087674</v>
      </c>
      <c r="J73" s="65">
        <v>27.748427672955977</v>
      </c>
      <c r="K73" s="76">
        <f>K34/$K$21*100</f>
        <v>26.85463369540097</v>
      </c>
      <c r="L73" s="76">
        <f>L34/$L$21*100</f>
        <v>26.497909893172316</v>
      </c>
    </row>
    <row r="74" spans="1:12" s="17" customFormat="1" ht="12" customHeight="1" x14ac:dyDescent="0.25">
      <c r="A74" s="60" t="s">
        <v>14</v>
      </c>
      <c r="B74" s="28"/>
      <c r="C74" s="14"/>
      <c r="D74" s="65" t="s">
        <v>8</v>
      </c>
      <c r="E74" s="65" t="s">
        <v>8</v>
      </c>
      <c r="F74" s="65" t="s">
        <v>8</v>
      </c>
      <c r="G74" s="65" t="s">
        <v>8</v>
      </c>
      <c r="H74" s="65">
        <v>1.98242847488173</v>
      </c>
      <c r="I74" s="65">
        <v>1.8147537119962291</v>
      </c>
      <c r="J74" s="65">
        <v>1.8113207547169812</v>
      </c>
      <c r="K74" s="76">
        <f>K35/$K$21*100</f>
        <v>1.9875202218627226</v>
      </c>
      <c r="L74" s="76">
        <f>L35/$L$21*100</f>
        <v>1.7882025081281931</v>
      </c>
    </row>
    <row r="75" spans="1:12" s="52" customFormat="1" ht="18" customHeight="1" x14ac:dyDescent="0.25">
      <c r="A75" s="59" t="s">
        <v>0</v>
      </c>
      <c r="B75" s="51"/>
      <c r="C75" s="39"/>
      <c r="D75" s="70">
        <v>100</v>
      </c>
      <c r="E75" s="70">
        <v>100</v>
      </c>
      <c r="F75" s="70">
        <v>100</v>
      </c>
      <c r="G75" s="70">
        <v>100</v>
      </c>
      <c r="H75" s="66">
        <v>100</v>
      </c>
      <c r="I75" s="66">
        <v>100</v>
      </c>
      <c r="J75" s="70">
        <v>100</v>
      </c>
      <c r="K75" s="63">
        <f>K36/$K$21*100</f>
        <v>100</v>
      </c>
      <c r="L75" s="63">
        <f>L36/$L$21*100</f>
        <v>100</v>
      </c>
    </row>
    <row r="76" spans="1:12" s="17" customFormat="1" ht="15.95" customHeight="1" x14ac:dyDescent="0.25">
      <c r="A76" s="60" t="s">
        <v>22</v>
      </c>
      <c r="B76" s="28"/>
      <c r="C76" s="14"/>
      <c r="D76" s="65">
        <v>35.937168329441732</v>
      </c>
      <c r="E76" s="65">
        <v>33.458575990982531</v>
      </c>
      <c r="F76" s="65">
        <v>31.499013806706117</v>
      </c>
      <c r="G76" s="65">
        <v>30.64820641913153</v>
      </c>
      <c r="H76" s="73">
        <v>30.68258616805587</v>
      </c>
      <c r="I76" s="73">
        <v>31.604996464765495</v>
      </c>
      <c r="J76" s="65">
        <v>31.09433962264151</v>
      </c>
      <c r="K76" s="76">
        <f>K37/$K$21*100</f>
        <v>31.107002542177025</v>
      </c>
      <c r="L76" s="76">
        <f>L37/$L$21*100</f>
        <v>29.934974454249886</v>
      </c>
    </row>
    <row r="77" spans="1:12" s="17" customFormat="1" ht="12" customHeight="1" x14ac:dyDescent="0.25">
      <c r="A77" s="60" t="s">
        <v>35</v>
      </c>
      <c r="B77" s="28"/>
      <c r="C77" s="14"/>
      <c r="D77" s="65">
        <v>61.876459350456379</v>
      </c>
      <c r="E77" s="65">
        <v>64.625211346984784</v>
      </c>
      <c r="F77" s="65">
        <v>66.528599605522686</v>
      </c>
      <c r="G77" s="65">
        <v>66.834487098804289</v>
      </c>
      <c r="H77" s="65" t="s">
        <v>8</v>
      </c>
      <c r="I77" s="65" t="s">
        <v>8</v>
      </c>
      <c r="J77" s="65" t="s">
        <v>8</v>
      </c>
      <c r="K77" s="65" t="s">
        <v>8</v>
      </c>
      <c r="L77" s="65" t="s">
        <v>8</v>
      </c>
    </row>
    <row r="78" spans="1:12" s="17" customFormat="1" ht="12" customHeight="1" x14ac:dyDescent="0.25">
      <c r="A78" s="60" t="s">
        <v>36</v>
      </c>
      <c r="B78" s="28"/>
      <c r="C78" s="14"/>
      <c r="D78" s="65">
        <v>2.186372320101889</v>
      </c>
      <c r="E78" s="65">
        <v>1.9162126620326883</v>
      </c>
      <c r="F78" s="65">
        <v>1.9723865877712032</v>
      </c>
      <c r="G78" s="65">
        <v>2.5173064820641913</v>
      </c>
      <c r="H78" s="65" t="s">
        <v>8</v>
      </c>
      <c r="I78" s="65" t="s">
        <v>8</v>
      </c>
      <c r="J78" s="65" t="s">
        <v>8</v>
      </c>
      <c r="K78" s="65" t="s">
        <v>8</v>
      </c>
      <c r="L78" s="65" t="s">
        <v>8</v>
      </c>
    </row>
    <row r="79" spans="1:12" s="17" customFormat="1" ht="12" customHeight="1" x14ac:dyDescent="0.25">
      <c r="A79" s="60" t="s">
        <v>37</v>
      </c>
      <c r="B79" s="28"/>
      <c r="C79" s="14"/>
      <c r="D79" s="65" t="s">
        <v>8</v>
      </c>
      <c r="E79" s="65" t="s">
        <v>8</v>
      </c>
      <c r="F79" s="65" t="s">
        <v>8</v>
      </c>
      <c r="G79" s="65" t="s">
        <v>8</v>
      </c>
      <c r="H79" s="65">
        <v>66.095967560261315</v>
      </c>
      <c r="I79" s="65">
        <v>65.873202922460521</v>
      </c>
      <c r="J79" s="65">
        <v>66.213836477987414</v>
      </c>
      <c r="K79" s="76">
        <f>K40/$K$21*100</f>
        <v>65.65749942223249</v>
      </c>
      <c r="L79" s="76">
        <f>L40/$L$21*100</f>
        <v>67.371110078959589</v>
      </c>
    </row>
    <row r="80" spans="1:12" s="17" customFormat="1" ht="12" customHeight="1" x14ac:dyDescent="0.25">
      <c r="A80" s="60" t="s">
        <v>38</v>
      </c>
      <c r="B80" s="28"/>
      <c r="C80" s="14"/>
      <c r="D80" s="65" t="s">
        <v>8</v>
      </c>
      <c r="E80" s="65" t="s">
        <v>8</v>
      </c>
      <c r="F80" s="65" t="s">
        <v>8</v>
      </c>
      <c r="G80" s="65" t="s">
        <v>8</v>
      </c>
      <c r="H80" s="65">
        <v>3.2214462716828116</v>
      </c>
      <c r="I80" s="65">
        <v>2.5218006127739807</v>
      </c>
      <c r="J80" s="65">
        <v>2.691823899371069</v>
      </c>
      <c r="K80" s="76">
        <f>K41/$K$21*100</f>
        <v>3.2354980355904783</v>
      </c>
      <c r="L80" s="76">
        <f>L41/$L$21*100</f>
        <v>2.693915466790525</v>
      </c>
    </row>
    <row r="81" spans="1:12" ht="9.9499999999999993" customHeight="1" x14ac:dyDescent="0.25">
      <c r="A81" s="38"/>
      <c r="B81" s="28"/>
      <c r="C81" s="14"/>
      <c r="D81" s="14"/>
      <c r="E81" s="14"/>
      <c r="F81" s="14"/>
      <c r="G81" s="14"/>
      <c r="H81" s="14"/>
      <c r="I81" s="14"/>
      <c r="J81" s="14"/>
      <c r="K81" s="14"/>
      <c r="L81" s="14"/>
    </row>
    <row r="82" spans="1:12" ht="15.95" customHeight="1" x14ac:dyDescent="0.25">
      <c r="A82" s="5" t="s">
        <v>10</v>
      </c>
      <c r="B82" s="29"/>
      <c r="C82" s="31"/>
      <c r="D82" s="30"/>
      <c r="E82" s="31"/>
      <c r="F82" s="31"/>
      <c r="G82" s="30"/>
      <c r="H82" s="30"/>
      <c r="I82" s="30"/>
      <c r="J82" s="30"/>
      <c r="K82" s="30"/>
      <c r="L82" s="31"/>
    </row>
    <row r="83" spans="1:12" ht="12" customHeight="1" x14ac:dyDescent="0.25">
      <c r="A83" s="61" t="s">
        <v>45</v>
      </c>
      <c r="B83" s="29"/>
      <c r="C83" s="31"/>
      <c r="D83" s="30"/>
      <c r="E83" s="31"/>
      <c r="F83" s="31"/>
      <c r="G83" s="30"/>
      <c r="H83" s="30"/>
      <c r="I83" s="30"/>
      <c r="J83" s="30"/>
      <c r="K83" s="30"/>
      <c r="L83" s="31"/>
    </row>
    <row r="84" spans="1:12" ht="12" customHeight="1" x14ac:dyDescent="0.25">
      <c r="A84" s="85" t="s">
        <v>48</v>
      </c>
      <c r="B84" s="29"/>
      <c r="C84" s="31"/>
      <c r="D84" s="30"/>
      <c r="E84" s="31"/>
      <c r="F84" s="31"/>
      <c r="G84" s="30"/>
      <c r="H84" s="30"/>
      <c r="I84" s="30"/>
      <c r="J84" s="30"/>
      <c r="K84" s="30"/>
      <c r="L84" s="31"/>
    </row>
    <row r="85" spans="1:12" ht="12" customHeight="1" x14ac:dyDescent="0.25">
      <c r="A85" s="5" t="s">
        <v>29</v>
      </c>
      <c r="B85" s="29"/>
      <c r="C85" s="31"/>
      <c r="D85" s="30"/>
      <c r="E85" s="31"/>
      <c r="F85" s="31"/>
      <c r="G85" s="30"/>
      <c r="H85" s="30"/>
      <c r="I85" s="30"/>
      <c r="J85" s="30"/>
      <c r="K85" s="30"/>
      <c r="L85" s="31"/>
    </row>
    <row r="86" spans="1:12" ht="12" customHeight="1" x14ac:dyDescent="0.25">
      <c r="A86" s="2" t="s">
        <v>30</v>
      </c>
      <c r="B86" s="29"/>
      <c r="C86" s="31"/>
      <c r="D86" s="30"/>
      <c r="E86" s="31"/>
      <c r="F86" s="31"/>
      <c r="G86" s="30"/>
      <c r="H86" s="30"/>
      <c r="I86" s="30"/>
      <c r="J86" s="30"/>
      <c r="K86" s="30"/>
      <c r="L86" s="31"/>
    </row>
    <row r="87" spans="1:12" ht="15.95" customHeight="1" x14ac:dyDescent="0.25">
      <c r="A87" s="32" t="s">
        <v>7</v>
      </c>
      <c r="B87" s="33"/>
      <c r="C87" s="34"/>
      <c r="D87" s="3"/>
      <c r="E87" s="34"/>
      <c r="F87" s="34"/>
      <c r="G87" s="3"/>
      <c r="H87" s="3"/>
      <c r="I87" s="3"/>
      <c r="J87" s="3"/>
      <c r="K87" s="3"/>
      <c r="L87" s="36" t="s">
        <v>41</v>
      </c>
    </row>
    <row r="88" spans="1:12" ht="3.95" customHeight="1" x14ac:dyDescent="0.2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2010-... </vt:lpstr>
      <vt:lpstr>2010-2019</vt:lpstr>
      <vt:lpstr>2001-2009</vt:lpstr>
      <vt:lpstr>'2001-2009'!Impression_des_titres</vt:lpstr>
      <vt:lpstr>'2010-... '!Impression_des_titres</vt:lpstr>
      <vt:lpstr>'2010-2019'!Impression_des_titres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2025-07-04T13:15:49Z</cp:lastPrinted>
  <dcterms:created xsi:type="dcterms:W3CDTF">1999-01-29T13:26:37Z</dcterms:created>
  <dcterms:modified xsi:type="dcterms:W3CDTF">2026-01-09T18:34:29Z</dcterms:modified>
</cp:coreProperties>
</file>